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PL 2025\Laboratorium\"/>
    </mc:Choice>
  </mc:AlternateContent>
  <xr:revisionPtr revIDLastSave="0" documentId="13_ncr:1_{EB9EDA3B-8F3C-4D00-A7A2-1DC18F43AF9D}" xr6:coauthVersionLast="47" xr6:coauthVersionMax="47" xr10:uidLastSave="{00000000-0000-0000-0000-000000000000}"/>
  <bookViews>
    <workbookView xWindow="-108" yWindow="-108" windowWidth="23256" windowHeight="12576" firstSheet="2" activeTab="6" xr2:uid="{00000000-000D-0000-FFFF-FFFF00000000}"/>
  </bookViews>
  <sheets>
    <sheet name="Zad. 1 rozw." sheetId="17" r:id="rId1"/>
    <sheet name="Zad. 2 v1 rozw." sheetId="20" r:id="rId2"/>
    <sheet name="Zad. 2 v2 rozw." sheetId="23" r:id="rId3"/>
    <sheet name="Zad. 3 rozw." sheetId="19" r:id="rId4"/>
    <sheet name="Zad. 4 v1 rozw." sheetId="13" r:id="rId5"/>
    <sheet name="Zad. 4 v2 rozw." sheetId="24" r:id="rId6"/>
    <sheet name="Zad. 5 v1 rozw." sheetId="18" r:id="rId7"/>
    <sheet name="Zad. 5 v2 rozw." sheetId="25" r:id="rId8"/>
    <sheet name="Zad. 6 - rozw" sheetId="22" r:id="rId9"/>
  </sheets>
  <definedNames>
    <definedName name="solver_adj" localSheetId="0" hidden="1">'Zad. 1 rozw.'!$F$15:$F$17</definedName>
    <definedName name="solver_adj" localSheetId="1" hidden="1">'Zad. 2 v1 rozw.'!$B$11:$L$11</definedName>
    <definedName name="solver_adj" localSheetId="2" hidden="1">'Zad. 2 v2 rozw.'!$B$11:$L$11</definedName>
    <definedName name="solver_adj" localSheetId="3" hidden="1">'Zad. 3 rozw.'!$F$3:$F$6</definedName>
    <definedName name="solver_adj" localSheetId="4" hidden="1">'Zad. 4 v1 rozw.'!$B$9:$E$9</definedName>
    <definedName name="solver_adj" localSheetId="5" hidden="1">'Zad. 4 v2 rozw.'!$B$9:$E$9</definedName>
    <definedName name="solver_adj" localSheetId="6" hidden="1">'Zad. 5 v1 rozw.'!$B$17:$M$17</definedName>
    <definedName name="solver_adj" localSheetId="7" hidden="1">'Zad. 5 v2 rozw.'!$B$17:$M$17</definedName>
    <definedName name="solver_adj" localSheetId="8" hidden="1">'Zad. 6 - rozw'!$A$4:$G$4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cvg" localSheetId="8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drv" localSheetId="8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ng" localSheetId="7" hidden="1">2</definedName>
    <definedName name="solver_eng" localSheetId="8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est" localSheetId="8" hidden="1">1</definedName>
    <definedName name="solver_itr" localSheetId="0" hidden="1">100</definedName>
    <definedName name="solver_itr" localSheetId="1" hidden="1">100</definedName>
    <definedName name="solver_itr" localSheetId="2" hidden="1">100</definedName>
    <definedName name="solver_itr" localSheetId="3" hidden="1">100</definedName>
    <definedName name="solver_itr" localSheetId="4" hidden="1">2147483647</definedName>
    <definedName name="solver_itr" localSheetId="5" hidden="1">2147483647</definedName>
    <definedName name="solver_itr" localSheetId="6" hidden="1">100</definedName>
    <definedName name="solver_itr" localSheetId="7" hidden="1">100</definedName>
    <definedName name="solver_itr" localSheetId="8" hidden="1">2147483647</definedName>
    <definedName name="solver_lhs1" localSheetId="0" hidden="1">'Zad. 1 rozw.'!$C$21:$C$23</definedName>
    <definedName name="solver_lhs1" localSheetId="1" hidden="1">'Zad. 2 v1 rozw.'!$B$14</definedName>
    <definedName name="solver_lhs1" localSheetId="2" hidden="1">'Zad. 2 v2 rozw.'!$B$14</definedName>
    <definedName name="solver_lhs1" localSheetId="3" hidden="1">'Zad. 3 rozw.'!$C$11</definedName>
    <definedName name="solver_lhs1" localSheetId="4" hidden="1">'Zad. 4 v1 rozw.'!$B$12</definedName>
    <definedName name="solver_lhs1" localSheetId="5" hidden="1">'Zad. 4 v2 rozw.'!$B$12</definedName>
    <definedName name="solver_lhs1" localSheetId="6" hidden="1">'Zad. 5 v1 rozw.'!$B$23</definedName>
    <definedName name="solver_lhs1" localSheetId="7" hidden="1">'Zad. 5 v2 rozw.'!$B$23</definedName>
    <definedName name="solver_lhs1" localSheetId="8" hidden="1">'Zad. 6 - rozw'!$K$7</definedName>
    <definedName name="solver_lhs2" localSheetId="0" hidden="1">'Zad. 1 rozw.'!$C$23</definedName>
    <definedName name="solver_lhs2" localSheetId="1" hidden="1">'Zad. 2 v1 rozw.'!$B$15</definedName>
    <definedName name="solver_lhs2" localSheetId="2" hidden="1">'Zad. 2 v2 rozw.'!$B$15</definedName>
    <definedName name="solver_lhs2" localSheetId="3" hidden="1">'Zad. 3 rozw.'!$C$12</definedName>
    <definedName name="solver_lhs2" localSheetId="4" hidden="1">'Zad. 4 v1 rozw.'!$B$13</definedName>
    <definedName name="solver_lhs2" localSheetId="5" hidden="1">'Zad. 4 v2 rozw.'!$B$13</definedName>
    <definedName name="solver_lhs2" localSheetId="6" hidden="1">'Zad. 5 v1 rozw.'!$B$24</definedName>
    <definedName name="solver_lhs2" localSheetId="7" hidden="1">'Zad. 5 v2 rozw.'!$B$24</definedName>
    <definedName name="solver_lhs2" localSheetId="8" hidden="1">'Zad. 6 - rozw'!$K$8</definedName>
    <definedName name="solver_lhs3" localSheetId="0" hidden="1">'Zad. 1 rozw.'!$C$23</definedName>
    <definedName name="solver_lhs3" localSheetId="1" hidden="1">'Zad. 2 v1 rozw.'!$B$16</definedName>
    <definedName name="solver_lhs3" localSheetId="2" hidden="1">'Zad. 2 v2 rozw.'!$B$16</definedName>
    <definedName name="solver_lhs3" localSheetId="3" hidden="1">'Zad. 3 rozw.'!$C$13</definedName>
    <definedName name="solver_lhs3" localSheetId="4" hidden="1">'Zad. 4 v1 rozw.'!$B$9:$E$9</definedName>
    <definedName name="solver_lhs3" localSheetId="5" hidden="1">'Zad. 4 v2 rozw.'!$B$9:$E$9</definedName>
    <definedName name="solver_lhs3" localSheetId="6" hidden="1">'Zad. 5 v1 rozw.'!$B$25</definedName>
    <definedName name="solver_lhs3" localSheetId="7" hidden="1">'Zad. 5 v2 rozw.'!$B$25</definedName>
    <definedName name="solver_lhs3" localSheetId="8" hidden="1">'Zad. 6 - rozw'!$K$9</definedName>
    <definedName name="solver_lhs4" localSheetId="1" hidden="1">'Zad. 2 v1 rozw.'!$B$17</definedName>
    <definedName name="solver_lhs4" localSheetId="2" hidden="1">'Zad. 2 v2 rozw.'!$B$17</definedName>
    <definedName name="solver_lhs4" localSheetId="3" hidden="1">'Zad. 3 rozw.'!$C$14</definedName>
    <definedName name="solver_lhs4" localSheetId="6" hidden="1">'Zad. 5 v1 rozw.'!$B$26</definedName>
    <definedName name="solver_lhs4" localSheetId="7" hidden="1">'Zad. 5 v2 rozw.'!$B$26</definedName>
    <definedName name="solver_lhs5" localSheetId="1" hidden="1">'Zad. 2 v1 rozw.'!$B$18</definedName>
    <definedName name="solver_lhs5" localSheetId="2" hidden="1">'Zad. 2 v2 rozw.'!$B$18</definedName>
    <definedName name="solver_lhs5" localSheetId="3" hidden="1">'Zad. 3 rozw.'!$F$3:$F$6</definedName>
    <definedName name="solver_lhs5" localSheetId="6" hidden="1">'Zad. 5 v1 rozw.'!$B$17:$M$17</definedName>
    <definedName name="solver_lhs5" localSheetId="7" hidden="1">'Zad. 5 v2 rozw.'!$B$17:$M$17</definedName>
    <definedName name="solver_lhs6" localSheetId="1" hidden="1">'Zad. 2 v1 rozw.'!$B$18</definedName>
    <definedName name="solver_lhs6" localSheetId="2" hidden="1">'Zad. 2 v2 rozw.'!$B$18</definedName>
    <definedName name="solver_lin" localSheetId="0" hidden="1">1</definedName>
    <definedName name="solver_lin" localSheetId="1" hidden="1">1</definedName>
    <definedName name="solver_lin" localSheetId="2" hidden="1">1</definedName>
    <definedName name="solver_lin" localSheetId="3" hidden="1">1</definedName>
    <definedName name="solver_lin" localSheetId="6" hidden="1">1</definedName>
    <definedName name="solver_lin" localSheetId="7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7" hidden="1">2147483647</definedName>
    <definedName name="solver_mip" localSheetId="8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7" hidden="1">30</definedName>
    <definedName name="solver_mni" localSheetId="8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7" hidden="1">0.075</definedName>
    <definedName name="solver_mrt" localSheetId="8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7" hidden="1">2</definedName>
    <definedName name="solver_msl" localSheetId="8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eg" localSheetId="8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7" hidden="1">2147483647</definedName>
    <definedName name="solver_nod" localSheetId="8" hidden="1">2147483647</definedName>
    <definedName name="solver_num" localSheetId="0" hidden="1">1</definedName>
    <definedName name="solver_num" localSheetId="1" hidden="1">5</definedName>
    <definedName name="solver_num" localSheetId="2" hidden="1">5</definedName>
    <definedName name="solver_num" localSheetId="3" hidden="1">5</definedName>
    <definedName name="solver_num" localSheetId="4" hidden="1">2</definedName>
    <definedName name="solver_num" localSheetId="5" hidden="1">2</definedName>
    <definedName name="solver_num" localSheetId="6" hidden="1">4</definedName>
    <definedName name="solver_num" localSheetId="7" hidden="1">4</definedName>
    <definedName name="solver_num" localSheetId="8" hidden="1">3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nwt" localSheetId="8" hidden="1">1</definedName>
    <definedName name="solver_opt" localSheetId="0" hidden="1">'Zad. 1 rozw.'!$C$19</definedName>
    <definedName name="solver_opt" localSheetId="1" hidden="1">'Zad. 2 v1 rozw.'!$B$20</definedName>
    <definedName name="solver_opt" localSheetId="2" hidden="1">'Zad. 2 v2 rozw.'!$B$22</definedName>
    <definedName name="solver_opt" localSheetId="3" hidden="1">'Zad. 3 rozw.'!$C$8</definedName>
    <definedName name="solver_opt" localSheetId="4" hidden="1">'Zad. 4 v1 rozw.'!$B$15</definedName>
    <definedName name="solver_opt" localSheetId="5" hidden="1">'Zad. 4 v2 rozw.'!$B$16</definedName>
    <definedName name="solver_opt" localSheetId="6" hidden="1">'Zad. 5 v1 rozw.'!$B$20</definedName>
    <definedName name="solver_opt" localSheetId="7" hidden="1">'Zad. 5 v2 rozw.'!$B$21</definedName>
    <definedName name="solver_opt" localSheetId="8" hidden="1">'Zad. 6 - rozw'!$K$4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pre" localSheetId="8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bv" localSheetId="6" hidden="1">1</definedName>
    <definedName name="solver_rbv" localSheetId="7" hidden="1">1</definedName>
    <definedName name="solver_rbv" localSheetId="8" hidden="1">1</definedName>
    <definedName name="solver_rel1" localSheetId="0" hidden="1">1</definedName>
    <definedName name="solver_rel1" localSheetId="1" hidden="1">2</definedName>
    <definedName name="solver_rel1" localSheetId="2" hidden="1">2</definedName>
    <definedName name="solver_rel1" localSheetId="3" hidden="1">1</definedName>
    <definedName name="solver_rel1" localSheetId="4" hidden="1">2</definedName>
    <definedName name="solver_rel1" localSheetId="5" hidden="1">2</definedName>
    <definedName name="solver_rel1" localSheetId="6" hidden="1">2</definedName>
    <definedName name="solver_rel1" localSheetId="7" hidden="1">2</definedName>
    <definedName name="solver_rel1" localSheetId="8" hidden="1">2</definedName>
    <definedName name="solver_rel2" localSheetId="0" hidden="1">1</definedName>
    <definedName name="solver_rel2" localSheetId="1" hidden="1">2</definedName>
    <definedName name="solver_rel2" localSheetId="2" hidden="1">2</definedName>
    <definedName name="solver_rel2" localSheetId="3" hidden="1">3</definedName>
    <definedName name="solver_rel2" localSheetId="4" hidden="1">2</definedName>
    <definedName name="solver_rel2" localSheetId="5" hidden="1">2</definedName>
    <definedName name="solver_rel2" localSheetId="6" hidden="1">2</definedName>
    <definedName name="solver_rel2" localSheetId="7" hidden="1">2</definedName>
    <definedName name="solver_rel2" localSheetId="8" hidden="1">2</definedName>
    <definedName name="solver_rel3" localSheetId="0" hidden="1">1</definedName>
    <definedName name="solver_rel3" localSheetId="1" hidden="1">2</definedName>
    <definedName name="solver_rel3" localSheetId="2" hidden="1">2</definedName>
    <definedName name="solver_rel3" localSheetId="3" hidden="1">3</definedName>
    <definedName name="solver_rel3" localSheetId="4" hidden="1">4</definedName>
    <definedName name="solver_rel3" localSheetId="5" hidden="1">4</definedName>
    <definedName name="solver_rel3" localSheetId="6" hidden="1">2</definedName>
    <definedName name="solver_rel3" localSheetId="7" hidden="1">2</definedName>
    <definedName name="solver_rel3" localSheetId="8" hidden="1">2</definedName>
    <definedName name="solver_rel4" localSheetId="1" hidden="1">1</definedName>
    <definedName name="solver_rel4" localSheetId="2" hidden="1">1</definedName>
    <definedName name="solver_rel4" localSheetId="3" hidden="1">1</definedName>
    <definedName name="solver_rel4" localSheetId="6" hidden="1">1</definedName>
    <definedName name="solver_rel4" localSheetId="7" hidden="1">1</definedName>
    <definedName name="solver_rel5" localSheetId="1" hidden="1">1</definedName>
    <definedName name="solver_rel5" localSheetId="2" hidden="1">1</definedName>
    <definedName name="solver_rel5" localSheetId="3" hidden="1">4</definedName>
    <definedName name="solver_rel5" localSheetId="6" hidden="1">4</definedName>
    <definedName name="solver_rel5" localSheetId="7" hidden="1">4</definedName>
    <definedName name="solver_rel6" localSheetId="1" hidden="1">1</definedName>
    <definedName name="solver_rel6" localSheetId="2" hidden="1">1</definedName>
    <definedName name="solver_rhs1" localSheetId="0" hidden="1">'Zad. 1 rozw.'!$E$21:$E$23</definedName>
    <definedName name="solver_rhs1" localSheetId="1" hidden="1">'Zad. 2 v1 rozw.'!$D$14</definedName>
    <definedName name="solver_rhs1" localSheetId="2" hidden="1">'Zad. 2 v2 rozw.'!$D$14</definedName>
    <definedName name="solver_rhs1" localSheetId="3" hidden="1">'Zad. 3 rozw.'!$E$11</definedName>
    <definedName name="solver_rhs1" localSheetId="4" hidden="1">'Zad. 4 v1 rozw.'!$D$12</definedName>
    <definedName name="solver_rhs1" localSheetId="5" hidden="1">'Zad. 4 v2 rozw.'!$D$12</definedName>
    <definedName name="solver_rhs1" localSheetId="6" hidden="1">'Zad. 5 v1 rozw.'!$D$23</definedName>
    <definedName name="solver_rhs1" localSheetId="7" hidden="1">'Zad. 5 v2 rozw.'!$D$23</definedName>
    <definedName name="solver_rhs1" localSheetId="8" hidden="1">'Zad. 6 - rozw'!$M$7</definedName>
    <definedName name="solver_rhs2" localSheetId="0" hidden="1">'Zad. 1 rozw.'!$E$23</definedName>
    <definedName name="solver_rhs2" localSheetId="1" hidden="1">'Zad. 2 v1 rozw.'!$D$15</definedName>
    <definedName name="solver_rhs2" localSheetId="2" hidden="1">'Zad. 2 v2 rozw.'!$D$15</definedName>
    <definedName name="solver_rhs2" localSheetId="3" hidden="1">'Zad. 3 rozw.'!$E$12</definedName>
    <definedName name="solver_rhs2" localSheetId="4" hidden="1">'Zad. 4 v1 rozw.'!$D$13</definedName>
    <definedName name="solver_rhs2" localSheetId="5" hidden="1">'Zad. 4 v2 rozw.'!$D$13</definedName>
    <definedName name="solver_rhs2" localSheetId="6" hidden="1">'Zad. 5 v1 rozw.'!$D$24</definedName>
    <definedName name="solver_rhs2" localSheetId="7" hidden="1">'Zad. 5 v2 rozw.'!$D$24</definedName>
    <definedName name="solver_rhs2" localSheetId="8" hidden="1">'Zad. 6 - rozw'!$M$8</definedName>
    <definedName name="solver_rhs3" localSheetId="0" hidden="1">'Zad. 1 rozw.'!$E$23</definedName>
    <definedName name="solver_rhs3" localSheetId="1" hidden="1">'Zad. 2 v1 rozw.'!$D$16</definedName>
    <definedName name="solver_rhs3" localSheetId="2" hidden="1">'Zad. 2 v2 rozw.'!$D$16</definedName>
    <definedName name="solver_rhs3" localSheetId="3" hidden="1">'Zad. 3 rozw.'!$E$13</definedName>
    <definedName name="solver_rhs3" localSheetId="4" hidden="1">całkowita</definedName>
    <definedName name="solver_rhs3" localSheetId="5" hidden="1">całkowita</definedName>
    <definedName name="solver_rhs3" localSheetId="6" hidden="1">'Zad. 5 v1 rozw.'!$D$25</definedName>
    <definedName name="solver_rhs3" localSheetId="7" hidden="1">'Zad. 5 v2 rozw.'!$D$25</definedName>
    <definedName name="solver_rhs3" localSheetId="8" hidden="1">'Zad. 6 - rozw'!$M$9</definedName>
    <definedName name="solver_rhs4" localSheetId="1" hidden="1">'Zad. 2 v1 rozw.'!$D$17</definedName>
    <definedName name="solver_rhs4" localSheetId="2" hidden="1">'Zad. 2 v2 rozw.'!$D$17</definedName>
    <definedName name="solver_rhs4" localSheetId="3" hidden="1">'Zad. 3 rozw.'!$E$14</definedName>
    <definedName name="solver_rhs4" localSheetId="6" hidden="1">'Zad. 5 v1 rozw.'!$D$26</definedName>
    <definedName name="solver_rhs4" localSheetId="7" hidden="1">'Zad. 5 v2 rozw.'!$D$26</definedName>
    <definedName name="solver_rhs5" localSheetId="1" hidden="1">'Zad. 2 v1 rozw.'!$D$18</definedName>
    <definedName name="solver_rhs5" localSheetId="2" hidden="1">'Zad. 2 v2 rozw.'!$D$18</definedName>
    <definedName name="solver_rhs5" localSheetId="3" hidden="1">"całkowita"</definedName>
    <definedName name="solver_rhs5" localSheetId="6" hidden="1">całkowita</definedName>
    <definedName name="solver_rhs5" localSheetId="7" hidden="1">całkowita</definedName>
    <definedName name="solver_rhs6" localSheetId="1" hidden="1">'Zad. 2 v1 rozw.'!$D$18</definedName>
    <definedName name="solver_rhs6" localSheetId="2" hidden="1">'Zad. 2 v2 rozw.'!$D$18</definedName>
    <definedName name="solver_rlx" localSheetId="0" hidden="1">1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lx" localSheetId="6" hidden="1">2</definedName>
    <definedName name="solver_rlx" localSheetId="7" hidden="1">2</definedName>
    <definedName name="solver_rlx" localSheetId="8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7" hidden="1">0</definedName>
    <definedName name="solver_rsd" localSheetId="8" hidden="1">0</definedName>
    <definedName name="solver_scl" localSheetId="0" hidden="1">2</definedName>
    <definedName name="solver_scl" localSheetId="1" hidden="1">2</definedName>
    <definedName name="solver_scl" localSheetId="2" hidden="1">2</definedName>
    <definedName name="solver_scl" localSheetId="3" hidden="1">1</definedName>
    <definedName name="solver_scl" localSheetId="4" hidden="1">1</definedName>
    <definedName name="solver_scl" localSheetId="5" hidden="1">1</definedName>
    <definedName name="solver_scl" localSheetId="6" hidden="1">2</definedName>
    <definedName name="solver_scl" localSheetId="7" hidden="1">2</definedName>
    <definedName name="solver_scl" localSheetId="8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ho" localSheetId="8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7" hidden="1">100</definedName>
    <definedName name="solver_ssz" localSheetId="8" hidden="1">100</definedName>
    <definedName name="solver_tim" localSheetId="0" hidden="1">100</definedName>
    <definedName name="solver_tim" localSheetId="1" hidden="1">100</definedName>
    <definedName name="solver_tim" localSheetId="2" hidden="1">100</definedName>
    <definedName name="solver_tim" localSheetId="3" hidden="1">100</definedName>
    <definedName name="solver_tim" localSheetId="4" hidden="1">2147483647</definedName>
    <definedName name="solver_tim" localSheetId="5" hidden="1">2147483647</definedName>
    <definedName name="solver_tim" localSheetId="6" hidden="1">100</definedName>
    <definedName name="solver_tim" localSheetId="7" hidden="1">100</definedName>
    <definedName name="solver_tim" localSheetId="8" hidden="1">2147483647</definedName>
    <definedName name="solver_tol" localSheetId="0" hidden="1">0.05</definedName>
    <definedName name="solver_tol" localSheetId="1" hidden="1">0.05</definedName>
    <definedName name="solver_tol" localSheetId="2" hidden="1">0.05</definedName>
    <definedName name="solver_tol" localSheetId="3" hidden="1">0.05</definedName>
    <definedName name="solver_tol" localSheetId="4" hidden="1">0.01</definedName>
    <definedName name="solver_tol" localSheetId="5" hidden="1">0.01</definedName>
    <definedName name="solver_tol" localSheetId="6" hidden="1">0.05</definedName>
    <definedName name="solver_tol" localSheetId="7" hidden="1">0.05</definedName>
    <definedName name="solver_tol" localSheetId="8" hidden="1">0.01</definedName>
    <definedName name="solver_typ" localSheetId="0" hidden="1">1</definedName>
    <definedName name="solver_typ" localSheetId="1" hidden="1">2</definedName>
    <definedName name="solver_typ" localSheetId="2" hidden="1">2</definedName>
    <definedName name="solver_typ" localSheetId="3" hidden="1">2</definedName>
    <definedName name="solver_typ" localSheetId="4" hidden="1">2</definedName>
    <definedName name="solver_typ" localSheetId="5" hidden="1">2</definedName>
    <definedName name="solver_typ" localSheetId="6" hidden="1">2</definedName>
    <definedName name="solver_typ" localSheetId="7" hidden="1">2</definedName>
    <definedName name="solver_typ" localSheetId="8" hidden="1">2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al" localSheetId="8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  <definedName name="solver_ver" localSheetId="8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6" i="25" l="1"/>
  <c r="B25" i="25"/>
  <c r="B24" i="25"/>
  <c r="B23" i="25"/>
  <c r="B21" i="25"/>
  <c r="M15" i="25"/>
  <c r="L15" i="25"/>
  <c r="K15" i="25"/>
  <c r="J15" i="25"/>
  <c r="I15" i="25"/>
  <c r="H15" i="25"/>
  <c r="B20" i="25" s="1"/>
  <c r="G15" i="25"/>
  <c r="F15" i="25"/>
  <c r="E15" i="25"/>
  <c r="D15" i="25"/>
  <c r="C15" i="25"/>
  <c r="B15" i="25"/>
  <c r="B16" i="24"/>
  <c r="B15" i="24"/>
  <c r="B13" i="24"/>
  <c r="B12" i="24"/>
  <c r="E7" i="24"/>
  <c r="D7" i="24"/>
  <c r="C7" i="24"/>
  <c r="B7" i="24"/>
  <c r="B15" i="13"/>
  <c r="M9" i="22"/>
  <c r="M8" i="22"/>
  <c r="K7" i="22"/>
  <c r="K4" i="22"/>
  <c r="B15" i="22"/>
  <c r="B22" i="23"/>
  <c r="B20" i="23"/>
  <c r="B18" i="23"/>
  <c r="B17" i="23"/>
  <c r="B16" i="23"/>
  <c r="B15" i="23"/>
  <c r="B14" i="23"/>
  <c r="L8" i="23"/>
  <c r="K8" i="23"/>
  <c r="J8" i="23"/>
  <c r="I8" i="23"/>
  <c r="H8" i="23"/>
  <c r="G8" i="23"/>
  <c r="F8" i="23"/>
  <c r="E8" i="23"/>
  <c r="D8" i="23"/>
  <c r="C8" i="23"/>
  <c r="B8" i="23"/>
  <c r="B18" i="20"/>
  <c r="B17" i="20"/>
  <c r="B14" i="20"/>
  <c r="B20" i="20"/>
  <c r="G8" i="20"/>
  <c r="H8" i="20"/>
  <c r="I8" i="20"/>
  <c r="J8" i="20"/>
  <c r="K8" i="20"/>
  <c r="L8" i="20"/>
  <c r="F8" i="20"/>
  <c r="C8" i="20"/>
  <c r="D8" i="20"/>
  <c r="E8" i="20"/>
  <c r="B8" i="20"/>
  <c r="C22" i="17"/>
  <c r="C21" i="17"/>
  <c r="C19" i="17"/>
  <c r="C15" i="22"/>
  <c r="A15" i="22"/>
  <c r="M7" i="22" s="1"/>
  <c r="K9" i="22"/>
  <c r="K8" i="22"/>
  <c r="C11" i="19" l="1"/>
  <c r="C8" i="19"/>
  <c r="B21" i="18"/>
  <c r="B16" i="13"/>
  <c r="B13" i="13"/>
  <c r="B12" i="13"/>
  <c r="E7" i="13"/>
  <c r="D7" i="13"/>
  <c r="C7" i="13"/>
  <c r="B7" i="13"/>
  <c r="B16" i="20"/>
  <c r="B15" i="20"/>
  <c r="C14" i="19"/>
  <c r="C13" i="19"/>
  <c r="C12" i="19"/>
  <c r="B26" i="18"/>
  <c r="B25" i="18"/>
  <c r="B24" i="18"/>
  <c r="B23" i="18"/>
  <c r="M15" i="18"/>
  <c r="L15" i="18"/>
  <c r="K15" i="18"/>
  <c r="J15" i="18"/>
  <c r="I15" i="18"/>
  <c r="H15" i="18"/>
  <c r="G15" i="18"/>
  <c r="F15" i="18"/>
  <c r="E15" i="18"/>
  <c r="D15" i="18"/>
  <c r="C15" i="18"/>
  <c r="B15" i="18"/>
  <c r="C23" i="17"/>
  <c r="B22" i="20" l="1"/>
  <c r="B20" i="18"/>
</calcChain>
</file>

<file path=xl/sharedStrings.xml><?xml version="1.0" encoding="utf-8"?>
<sst xmlns="http://schemas.openxmlformats.org/spreadsheetml/2006/main" count="230" uniqueCount="77">
  <si>
    <t>Wyroby</t>
  </si>
  <si>
    <t>Powierzchnia</t>
  </si>
  <si>
    <t>Koszt</t>
  </si>
  <si>
    <t>Zysk</t>
  </si>
  <si>
    <t>Zmienne decyzyjne
wielkości zakupu</t>
  </si>
  <si>
    <t>A</t>
  </si>
  <si>
    <t>B</t>
  </si>
  <si>
    <t>C</t>
  </si>
  <si>
    <t>F celu:</t>
  </si>
  <si>
    <t>Warunki:</t>
  </si>
  <si>
    <t>&lt;=</t>
  </si>
  <si>
    <t>Sposoby załadunku</t>
  </si>
  <si>
    <t>barki - ładowność [t]</t>
  </si>
  <si>
    <t>Opakowania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</si>
  <si>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</si>
  <si>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</si>
  <si>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</si>
  <si>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</si>
  <si>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</si>
  <si>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</si>
  <si>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</si>
  <si>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</si>
  <si>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</si>
  <si>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</si>
  <si>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</si>
  <si>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</si>
  <si>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Niewykorzystana
ładowność</t>
  </si>
  <si>
    <t>Zmienne decyzyjne</t>
  </si>
  <si>
    <t>liczba barek</t>
  </si>
  <si>
    <t>=</t>
  </si>
  <si>
    <t>Warunki ogr.</t>
  </si>
  <si>
    <t>D</t>
  </si>
  <si>
    <t>&gt;=</t>
  </si>
  <si>
    <t>ciężarówek o ładowności [w t]</t>
  </si>
  <si>
    <t>Towar</t>
  </si>
  <si>
    <t>Liczba ciężarówek
załadowanych
danym sposobem</t>
  </si>
  <si>
    <t>War. Ogr.</t>
  </si>
  <si>
    <t>[2,5 t]</t>
  </si>
  <si>
    <t>[4 t]</t>
  </si>
  <si>
    <t>suma barek</t>
  </si>
  <si>
    <t>Fcelu (v1)</t>
  </si>
  <si>
    <t>Fcelu (v2)</t>
  </si>
  <si>
    <t>l. ciężarówek</t>
  </si>
  <si>
    <t>niew. Ładowność</t>
  </si>
  <si>
    <t>Funkcja celu:</t>
  </si>
  <si>
    <t>w1</t>
  </si>
  <si>
    <t>w2</t>
  </si>
  <si>
    <t>w3</t>
  </si>
  <si>
    <t>w4</t>
  </si>
  <si>
    <t>Fcelu v1 (niew. Ład.)</t>
  </si>
  <si>
    <t>w1:</t>
  </si>
  <si>
    <t>w2:</t>
  </si>
  <si>
    <t>w3:</t>
  </si>
  <si>
    <t>w4:</t>
  </si>
  <si>
    <t>max pow.</t>
  </si>
  <si>
    <t>max zasoby gotówki</t>
  </si>
  <si>
    <t>max liczba wyr. C</t>
  </si>
  <si>
    <t>Zmienne decyzyjne:</t>
  </si>
  <si>
    <t>Liczba wykorzystanych sposobów cięcia</t>
  </si>
  <si>
    <t>F(x)=</t>
  </si>
  <si>
    <t>Dane:</t>
  </si>
  <si>
    <t>Liczba potrzebnych kompletów:</t>
  </si>
  <si>
    <t>W1:</t>
  </si>
  <si>
    <t>W2:</t>
  </si>
  <si>
    <t>Liczba detali na komplet:</t>
  </si>
  <si>
    <t>W3:</t>
  </si>
  <si>
    <t>Liczba potrzebnych detali łacznie:</t>
  </si>
  <si>
    <t>Sposoby rozkroju:</t>
  </si>
  <si>
    <t>Detale:</t>
  </si>
  <si>
    <t>Odpad</t>
  </si>
  <si>
    <t>[m2]</t>
  </si>
  <si>
    <t>max</t>
  </si>
  <si>
    <t>min</t>
  </si>
  <si>
    <t>Liczba ciężarówek</t>
  </si>
  <si>
    <t>Fcelu v2 (liczba cięż.)</t>
  </si>
  <si>
    <t>(niew. Ład.)</t>
  </si>
  <si>
    <t>Fc=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</si>
</sst>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indexed="60"/>
      <name val="Czcionka tekstu podstawowego"/>
      <charset val="238"/>
    </font>
    <font>
      <b/>
      <sz val="11"/>
      <color indexed="17"/>
      <name val="Czcionka tekstu podstawowego"/>
      <charset val="238"/>
    </font>
    <font>
      <b/>
      <sz val="11"/>
      <color indexed="36"/>
      <name val="Czcionka tekstu podstawowego"/>
      <charset val="238"/>
    </font>
    <font>
      <b/>
      <sz val="11"/>
      <color indexed="8"/>
      <name val="Czcionka tekstu podstawowego"/>
      <charset val="238"/>
    </font>
    <font>
      <b/>
      <sz val="11"/>
      <color indexed="10"/>
      <name val="Czcionka tekstu podstawowego"/>
      <charset val="238"/>
    </font>
    <font>
      <b/>
      <sz val="10"/>
      <color indexed="10"/>
      <name val="Arial"/>
      <family val="2"/>
      <charset val="238"/>
    </font>
    <font>
      <b/>
      <sz val="10"/>
      <color indexed="48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11"/>
      <color theme="5" tint="-0.249977111117893"/>
      <name val="Czcionka tekstu podstawowego"/>
      <charset val="238"/>
    </font>
    <font>
      <b/>
      <sz val="11"/>
      <color rgb="FF00B050"/>
      <name val="Czcionka tekstu podstawowego"/>
      <charset val="238"/>
    </font>
    <font>
      <b/>
      <sz val="11"/>
      <color rgb="FF7030A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b/>
      <sz val="11"/>
      <color theme="9" tint="-0.249977111117893"/>
      <name val="Czcionka tekstu podstawowego"/>
      <charset val="238"/>
    </font>
    <font>
      <sz val="10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0"/>
      <color rgb="FFFF0000"/>
      <name val="Arial"/>
      <family val="2"/>
      <charset val="238"/>
    </font>
    <font>
      <b/>
      <sz val="11"/>
      <name val="Czcionka tekstu podstawowego"/>
      <charset val="238"/>
    </font>
  </fonts>
  <fills count="2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7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8" borderId="0" xfId="0" applyFont="1" applyFill="1"/>
    <xf numFmtId="0" fontId="17" fillId="0" borderId="0" xfId="0" applyFont="1"/>
    <xf numFmtId="0" fontId="18" fillId="9" borderId="0" xfId="0" applyFont="1" applyFill="1"/>
    <xf numFmtId="0" fontId="0" fillId="10" borderId="0" xfId="0" applyFill="1"/>
    <xf numFmtId="0" fontId="17" fillId="11" borderId="0" xfId="0" applyFont="1" applyFill="1"/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wrapText="1"/>
    </xf>
    <xf numFmtId="0" fontId="0" fillId="12" borderId="0" xfId="0" applyFill="1"/>
    <xf numFmtId="0" fontId="3" fillId="0" borderId="0" xfId="1"/>
    <xf numFmtId="0" fontId="3" fillId="0" borderId="0" xfId="1" applyAlignment="1">
      <alignment wrapText="1"/>
    </xf>
    <xf numFmtId="0" fontId="4" fillId="0" borderId="0" xfId="1" applyFont="1"/>
    <xf numFmtId="0" fontId="5" fillId="0" borderId="0" xfId="1" applyFont="1"/>
    <xf numFmtId="0" fontId="6" fillId="0" borderId="0" xfId="1" applyFont="1"/>
    <xf numFmtId="0" fontId="7" fillId="0" borderId="0" xfId="1" applyFont="1"/>
    <xf numFmtId="0" fontId="20" fillId="0" borderId="0" xfId="0" applyFont="1"/>
    <xf numFmtId="0" fontId="9" fillId="4" borderId="0" xfId="1" applyFont="1" applyFill="1" applyAlignment="1">
      <alignment horizontal="center"/>
    </xf>
    <xf numFmtId="0" fontId="10" fillId="4" borderId="0" xfId="1" applyFont="1" applyFill="1" applyAlignment="1">
      <alignment horizontal="center"/>
    </xf>
    <xf numFmtId="0" fontId="11" fillId="0" borderId="0" xfId="1" applyFont="1"/>
    <xf numFmtId="0" fontId="3" fillId="5" borderId="0" xfId="1" applyFill="1"/>
    <xf numFmtId="0" fontId="3" fillId="6" borderId="0" xfId="1" applyFill="1"/>
    <xf numFmtId="0" fontId="12" fillId="7" borderId="0" xfId="1" applyFont="1" applyFill="1"/>
    <xf numFmtId="0" fontId="11" fillId="13" borderId="0" xfId="1" applyFont="1" applyFill="1"/>
    <xf numFmtId="0" fontId="11" fillId="0" borderId="0" xfId="1" applyFont="1" applyAlignment="1">
      <alignment horizontal="center"/>
    </xf>
    <xf numFmtId="0" fontId="7" fillId="8" borderId="0" xfId="1" applyFont="1" applyFill="1"/>
    <xf numFmtId="0" fontId="8" fillId="15" borderId="0" xfId="1" applyFont="1" applyFill="1"/>
    <xf numFmtId="0" fontId="17" fillId="0" borderId="0" xfId="0" applyFont="1" applyAlignment="1">
      <alignment horizontal="center" vertical="center"/>
    </xf>
    <xf numFmtId="0" fontId="17" fillId="14" borderId="0" xfId="0" applyFont="1" applyFill="1"/>
    <xf numFmtId="0" fontId="17" fillId="15" borderId="0" xfId="0" applyFont="1" applyFill="1"/>
    <xf numFmtId="0" fontId="13" fillId="0" borderId="0" xfId="0" applyFont="1"/>
    <xf numFmtId="0" fontId="8" fillId="0" borderId="0" xfId="1" applyFont="1"/>
    <xf numFmtId="0" fontId="11" fillId="2" borderId="0" xfId="1" applyFont="1" applyFill="1"/>
    <xf numFmtId="0" fontId="3" fillId="16" borderId="0" xfId="1" applyFill="1"/>
    <xf numFmtId="0" fontId="3" fillId="12" borderId="0" xfId="1" applyFill="1"/>
    <xf numFmtId="0" fontId="11" fillId="0" borderId="0" xfId="1" applyFont="1" applyAlignment="1">
      <alignment horizontal="center" vertical="center"/>
    </xf>
    <xf numFmtId="0" fontId="11" fillId="16" borderId="0" xfId="1" applyFont="1" applyFill="1"/>
    <xf numFmtId="0" fontId="11" fillId="3" borderId="0" xfId="1" applyFont="1" applyFill="1"/>
    <xf numFmtId="0" fontId="21" fillId="0" borderId="0" xfId="2" applyFont="1"/>
    <xf numFmtId="0" fontId="2" fillId="0" borderId="0" xfId="2"/>
    <xf numFmtId="0" fontId="22" fillId="0" borderId="1" xfId="2" applyFont="1" applyBorder="1" applyAlignment="1">
      <alignment horizontal="center" vertical="center" wrapText="1"/>
    </xf>
    <xf numFmtId="0" fontId="22" fillId="0" borderId="2" xfId="2" applyFont="1" applyBorder="1" applyAlignment="1">
      <alignment horizontal="center" vertical="center" wrapText="1"/>
    </xf>
    <xf numFmtId="0" fontId="22" fillId="0" borderId="0" xfId="2" applyFont="1" applyAlignment="1">
      <alignment horizontal="center" vertical="center" wrapText="1"/>
    </xf>
    <xf numFmtId="0" fontId="2" fillId="8" borderId="0" xfId="2" applyFill="1"/>
    <xf numFmtId="0" fontId="21" fillId="17" borderId="0" xfId="2" applyFont="1" applyFill="1"/>
    <xf numFmtId="0" fontId="21" fillId="16" borderId="0" xfId="2" applyFont="1" applyFill="1"/>
    <xf numFmtId="0" fontId="21" fillId="0" borderId="0" xfId="2" applyFont="1" applyAlignment="1">
      <alignment horizontal="center" vertical="center"/>
    </xf>
    <xf numFmtId="0" fontId="21" fillId="18" borderId="0" xfId="2" applyFont="1" applyFill="1"/>
    <xf numFmtId="0" fontId="2" fillId="0" borderId="0" xfId="2" applyAlignment="1">
      <alignment horizontal="center" vertical="center"/>
    </xf>
    <xf numFmtId="0" fontId="22" fillId="0" borderId="3" xfId="2" applyFont="1" applyBorder="1" applyAlignment="1">
      <alignment horizontal="center" vertical="center" wrapText="1"/>
    </xf>
    <xf numFmtId="0" fontId="22" fillId="0" borderId="4" xfId="2" applyFont="1" applyBorder="1" applyAlignment="1">
      <alignment horizontal="center" vertical="center" wrapText="1"/>
    </xf>
    <xf numFmtId="0" fontId="3" fillId="0" borderId="0" xfId="1" applyFill="1"/>
    <xf numFmtId="0" fontId="11" fillId="0" borderId="0" xfId="1" applyFont="1" applyFill="1"/>
    <xf numFmtId="0" fontId="3" fillId="10" borderId="0" xfId="1" applyFill="1"/>
    <xf numFmtId="0" fontId="1" fillId="0" borderId="0" xfId="2" applyFont="1"/>
    <xf numFmtId="0" fontId="23" fillId="9" borderId="0" xfId="1" applyFont="1" applyFill="1"/>
    <xf numFmtId="0" fontId="12" fillId="19" borderId="0" xfId="1" applyFont="1" applyFill="1"/>
    <xf numFmtId="0" fontId="11" fillId="19" borderId="0" xfId="1" applyFont="1" applyFill="1"/>
    <xf numFmtId="0" fontId="12" fillId="9" borderId="0" xfId="1" applyFont="1" applyFill="1"/>
    <xf numFmtId="0" fontId="17" fillId="0" borderId="0" xfId="0" applyFont="1" applyAlignment="1">
      <alignment horizontal="right"/>
    </xf>
    <xf numFmtId="0" fontId="17" fillId="19" borderId="0" xfId="0" applyFont="1" applyFill="1"/>
    <xf numFmtId="0" fontId="17" fillId="9" borderId="0" xfId="0" applyFont="1" applyFill="1"/>
    <xf numFmtId="0" fontId="24" fillId="19" borderId="0" xfId="0" applyFont="1" applyFill="1"/>
    <xf numFmtId="0" fontId="24" fillId="9" borderId="0" xfId="0" applyFont="1" applyFill="1"/>
  </cellXfs>
  <cellStyles count="3">
    <cellStyle name="Normalny" xfId="0" builtinId="0"/>
    <cellStyle name="Normalny 2" xfId="2" xr:uid="{A2A1F48B-275F-4B36-AE9B-6D2B88275CEE}"/>
    <cellStyle name="Normalny_Zaliczenia - rozw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</xdr:row>
      <xdr:rowOff>19050</xdr:rowOff>
    </xdr:from>
    <xdr:to>
      <xdr:col>9</xdr:col>
      <xdr:colOff>285750</xdr:colOff>
      <xdr:row>11</xdr:row>
      <xdr:rowOff>104775</xdr:rowOff>
    </xdr:to>
    <xdr:pic>
      <xdr:nvPicPr>
        <xdr:cNvPr id="16401" name="Picture 1">
          <a:extLst>
            <a:ext uri="{FF2B5EF4-FFF2-40B4-BE49-F238E27FC236}">
              <a16:creationId xmlns:a16="http://schemas.microsoft.com/office/drawing/2014/main" id="{FD014703-1C39-4E48-B96F-CDFCB4158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200025"/>
          <a:ext cx="7581900" cy="1895475"/>
        </a:xfrm>
        <a:prstGeom prst="rect">
          <a:avLst/>
        </a:prstGeom>
        <a:solidFill>
          <a:srgbClr val="0070C0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</xdr:row>
      <xdr:rowOff>0</xdr:rowOff>
    </xdr:from>
    <xdr:to>
      <xdr:col>20</xdr:col>
      <xdr:colOff>408752</xdr:colOff>
      <xdr:row>30</xdr:row>
      <xdr:rowOff>113624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D479ED17-FCA4-440F-A98E-3329F186D1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86825" y="361950"/>
          <a:ext cx="6580952" cy="54095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24</xdr:row>
      <xdr:rowOff>9525</xdr:rowOff>
    </xdr:from>
    <xdr:to>
      <xdr:col>13</xdr:col>
      <xdr:colOff>28575</xdr:colOff>
      <xdr:row>33</xdr:row>
      <xdr:rowOff>47625</xdr:rowOff>
    </xdr:to>
    <xdr:pic>
      <xdr:nvPicPr>
        <xdr:cNvPr id="19469" name="Picture 9">
          <a:extLst>
            <a:ext uri="{FF2B5EF4-FFF2-40B4-BE49-F238E27FC236}">
              <a16:creationId xmlns:a16="http://schemas.microsoft.com/office/drawing/2014/main" id="{83148BAA-8101-4938-893F-73C1402ED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057650"/>
          <a:ext cx="834390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22</xdr:col>
      <xdr:colOff>466133</xdr:colOff>
      <xdr:row>40</xdr:row>
      <xdr:rowOff>103912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BB110341-BE39-422E-9664-A2EF5B6CD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15500" y="161925"/>
          <a:ext cx="4733333" cy="69047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24</xdr:row>
      <xdr:rowOff>9525</xdr:rowOff>
    </xdr:from>
    <xdr:to>
      <xdr:col>13</xdr:col>
      <xdr:colOff>28575</xdr:colOff>
      <xdr:row>33</xdr:row>
      <xdr:rowOff>47625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ACCE1B21-91C7-4D57-87E6-C625BEBCF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535805"/>
          <a:ext cx="8343900" cy="1546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22</xdr:col>
      <xdr:colOff>466133</xdr:colOff>
      <xdr:row>40</xdr:row>
      <xdr:rowOff>103912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50F9FD8C-CB3D-4392-9511-EED69F34F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15500" y="167640"/>
          <a:ext cx="4733333" cy="714479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161925</xdr:colOff>
      <xdr:row>2</xdr:row>
      <xdr:rowOff>47625</xdr:rowOff>
    </xdr:from>
    <xdr:to>
      <xdr:col>19</xdr:col>
      <xdr:colOff>600075</xdr:colOff>
      <xdr:row>14</xdr:row>
      <xdr:rowOff>114300</xdr:rowOff>
    </xdr:to>
    <xdr:pic>
      <xdr:nvPicPr>
        <xdr:cNvPr id="18447" name="Picture 9">
          <a:extLst>
            <a:ext uri="{FF2B5EF4-FFF2-40B4-BE49-F238E27FC236}">
              <a16:creationId xmlns:a16="http://schemas.microsoft.com/office/drawing/2014/main" id="{BE83EB84-E94B-4418-8E6F-B8EA00B64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33400"/>
          <a:ext cx="7753350" cy="225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19050</xdr:colOff>
      <xdr:row>2</xdr:row>
      <xdr:rowOff>85725</xdr:rowOff>
    </xdr:from>
    <xdr:to>
      <xdr:col>16</xdr:col>
      <xdr:colOff>647700</xdr:colOff>
      <xdr:row>8</xdr:row>
      <xdr:rowOff>390525</xdr:rowOff>
    </xdr:to>
    <xdr:pic>
      <xdr:nvPicPr>
        <xdr:cNvPr id="12309" name="Picture 1">
          <a:extLst>
            <a:ext uri="{FF2B5EF4-FFF2-40B4-BE49-F238E27FC236}">
              <a16:creationId xmlns:a16="http://schemas.microsoft.com/office/drawing/2014/main" id="{0BD6C724-B8FD-402D-AC7E-9993967A1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0125" y="447675"/>
          <a:ext cx="748665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19050</xdr:colOff>
      <xdr:row>2</xdr:row>
      <xdr:rowOff>85725</xdr:rowOff>
    </xdr:from>
    <xdr:to>
      <xdr:col>16</xdr:col>
      <xdr:colOff>647700</xdr:colOff>
      <xdr:row>8</xdr:row>
      <xdr:rowOff>390525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19B878-58A8-42B0-8C2B-E00AD4903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5830" y="436245"/>
          <a:ext cx="7334250" cy="1531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47625</xdr:rowOff>
    </xdr:from>
    <xdr:to>
      <xdr:col>9</xdr:col>
      <xdr:colOff>533400</xdr:colOff>
      <xdr:row>7</xdr:row>
      <xdr:rowOff>0</xdr:rowOff>
    </xdr:to>
    <xdr:pic>
      <xdr:nvPicPr>
        <xdr:cNvPr id="17424" name="Picture 3">
          <a:extLst>
            <a:ext uri="{FF2B5EF4-FFF2-40B4-BE49-F238E27FC236}">
              <a16:creationId xmlns:a16="http://schemas.microsoft.com/office/drawing/2014/main" id="{D9F7D301-F95F-461B-9E94-FC62236C0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625"/>
          <a:ext cx="752475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47625</xdr:rowOff>
    </xdr:from>
    <xdr:to>
      <xdr:col>9</xdr:col>
      <xdr:colOff>533400</xdr:colOff>
      <xdr:row>7</xdr:row>
      <xdr:rowOff>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8F07931F-1147-42D0-A005-ED291C552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625"/>
          <a:ext cx="7402830" cy="1179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681990</xdr:colOff>
      <xdr:row>11</xdr:row>
      <xdr:rowOff>68580</xdr:rowOff>
    </xdr:from>
    <xdr:to>
      <xdr:col>23</xdr:col>
      <xdr:colOff>395195</xdr:colOff>
      <xdr:row>28</xdr:row>
      <xdr:rowOff>62430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CE1C1FF3-AAD4-4B37-8451-6C36AF872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4190" y="2095500"/>
          <a:ext cx="9428705" cy="3148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F23"/>
  <sheetViews>
    <sheetView topLeftCell="B1" workbookViewId="0">
      <selection activeCell="H14" sqref="H14"/>
    </sheetView>
  </sheetViews>
  <sheetFormatPr defaultRowHeight="13.8"/>
  <cols>
    <col min="2" max="2" width="12.09765625" customWidth="1"/>
    <col min="3" max="3" width="14.19921875" customWidth="1"/>
    <col min="6" max="6" width="18.19921875" customWidth="1"/>
  </cols>
  <sheetData>
    <row r="8" spans="1:6">
      <c r="A8" s="1"/>
      <c r="B8" s="1"/>
      <c r="C8" s="1"/>
      <c r="D8" s="1"/>
    </row>
    <row r="9" spans="1:6">
      <c r="A9" s="1"/>
      <c r="B9" s="1"/>
      <c r="C9" s="1"/>
      <c r="D9" s="1"/>
    </row>
    <row r="10" spans="1:6">
      <c r="A10" s="1"/>
      <c r="B10" s="1"/>
      <c r="C10" s="1"/>
      <c r="D10" s="1"/>
    </row>
    <row r="11" spans="1:6">
      <c r="A11" s="1"/>
      <c r="B11" s="1"/>
      <c r="C11" s="1"/>
      <c r="D11" s="1"/>
    </row>
    <row r="12" spans="1:6">
      <c r="A12" s="1"/>
      <c r="B12" s="1"/>
      <c r="C12" s="1"/>
      <c r="D12" s="1"/>
    </row>
    <row r="14" spans="1:6" ht="27.6">
      <c r="B14" t="s">
        <v>0</v>
      </c>
      <c r="C14" t="s">
        <v>1</v>
      </c>
      <c r="D14" t="s">
        <v>2</v>
      </c>
      <c r="E14" t="s">
        <v>3</v>
      </c>
      <c r="F14" s="2" t="s">
        <v>4</v>
      </c>
    </row>
    <row r="15" spans="1:6">
      <c r="B15" t="s">
        <v>5</v>
      </c>
      <c r="C15" s="3">
        <v>1</v>
      </c>
      <c r="D15" s="4">
        <v>400</v>
      </c>
      <c r="E15" s="5">
        <v>30</v>
      </c>
      <c r="F15" s="6">
        <v>0</v>
      </c>
    </row>
    <row r="16" spans="1:6">
      <c r="B16" t="s">
        <v>6</v>
      </c>
      <c r="C16" s="3">
        <v>3</v>
      </c>
      <c r="D16" s="4">
        <v>1000</v>
      </c>
      <c r="E16" s="5">
        <v>80</v>
      </c>
      <c r="F16" s="6">
        <v>60</v>
      </c>
    </row>
    <row r="17" spans="2:6">
      <c r="B17" t="s">
        <v>7</v>
      </c>
      <c r="C17" s="3">
        <v>2</v>
      </c>
      <c r="D17" s="4">
        <v>500</v>
      </c>
      <c r="E17" s="5">
        <v>60</v>
      </c>
      <c r="F17" s="6">
        <v>80</v>
      </c>
    </row>
    <row r="19" spans="2:6">
      <c r="B19" s="7" t="s">
        <v>8</v>
      </c>
      <c r="C19" s="8">
        <f>SUMPRODUCT(E15:E17,F15:F17)</f>
        <v>9600</v>
      </c>
      <c r="D19" t="s">
        <v>71</v>
      </c>
    </row>
    <row r="21" spans="2:6">
      <c r="B21" s="7" t="s">
        <v>9</v>
      </c>
      <c r="C21" s="9">
        <f>SUMPRODUCT(C15:C17,F15:F17)</f>
        <v>340</v>
      </c>
      <c r="D21" s="9" t="s">
        <v>10</v>
      </c>
      <c r="E21" s="9">
        <v>400</v>
      </c>
      <c r="F21" t="s">
        <v>54</v>
      </c>
    </row>
    <row r="22" spans="2:6">
      <c r="C22" s="9">
        <f>SUMPRODUCT(D15:D17,F15:F17)</f>
        <v>100000</v>
      </c>
      <c r="D22" s="9" t="s">
        <v>10</v>
      </c>
      <c r="E22" s="9">
        <v>100000</v>
      </c>
      <c r="F22" t="s">
        <v>55</v>
      </c>
    </row>
    <row r="23" spans="2:6">
      <c r="C23" s="9">
        <f>F17</f>
        <v>80</v>
      </c>
      <c r="D23" s="9" t="s">
        <v>10</v>
      </c>
      <c r="E23" s="9">
        <v>80</v>
      </c>
      <c r="F23" t="s">
        <v>56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2"/>
  <sheetViews>
    <sheetView workbookViewId="0">
      <selection activeCell="C15" sqref="C15"/>
    </sheetView>
  </sheetViews>
  <sheetFormatPr defaultColWidth="8" defaultRowHeight="13.2"/>
  <cols>
    <col min="1" max="1" width="15" style="17" customWidth="1"/>
    <col min="2" max="2" width="8.5" style="17" bestFit="1" customWidth="1"/>
    <col min="3" max="16384" width="8" style="17"/>
  </cols>
  <sheetData>
    <row r="1" spans="1:13">
      <c r="B1" s="17" t="s">
        <v>11</v>
      </c>
    </row>
    <row r="2" spans="1:13">
      <c r="B2" s="17" t="s">
        <v>33</v>
      </c>
    </row>
    <row r="3" spans="1:13">
      <c r="A3" s="17" t="s">
        <v>34</v>
      </c>
      <c r="B3" s="24">
        <v>6</v>
      </c>
      <c r="F3" s="25">
        <v>10</v>
      </c>
    </row>
    <row r="4" spans="1:13">
      <c r="B4" s="26" t="s">
        <v>14</v>
      </c>
      <c r="C4" s="26" t="s">
        <v>15</v>
      </c>
      <c r="D4" s="26" t="s">
        <v>16</v>
      </c>
      <c r="E4" s="26" t="s">
        <v>17</v>
      </c>
      <c r="F4" s="26" t="s">
        <v>18</v>
      </c>
      <c r="G4" s="26" t="s">
        <v>19</v>
      </c>
      <c r="H4" s="26" t="s">
        <v>20</v>
      </c>
      <c r="I4" s="26" t="s">
        <v>21</v>
      </c>
      <c r="J4" s="26" t="s">
        <v>22</v>
      </c>
      <c r="K4" s="26" t="s">
        <v>23</v>
      </c>
      <c r="L4" s="26" t="s">
        <v>24</v>
      </c>
    </row>
    <row r="5" spans="1:13">
      <c r="A5" s="26">
        <v>2</v>
      </c>
      <c r="B5" s="27">
        <v>0</v>
      </c>
      <c r="C5" s="27">
        <v>0</v>
      </c>
      <c r="D5" s="27">
        <v>1</v>
      </c>
      <c r="E5" s="27">
        <v>3</v>
      </c>
      <c r="F5" s="28">
        <v>0</v>
      </c>
      <c r="G5" s="28">
        <v>1</v>
      </c>
      <c r="H5" s="28">
        <v>2</v>
      </c>
      <c r="I5" s="28">
        <v>0</v>
      </c>
      <c r="J5" s="28">
        <v>2</v>
      </c>
      <c r="K5" s="28">
        <v>3</v>
      </c>
      <c r="L5" s="28">
        <v>5</v>
      </c>
    </row>
    <row r="6" spans="1:13">
      <c r="A6" s="26">
        <v>3</v>
      </c>
      <c r="B6" s="27">
        <v>0</v>
      </c>
      <c r="C6" s="27">
        <v>2</v>
      </c>
      <c r="D6" s="27">
        <v>1</v>
      </c>
      <c r="E6" s="27">
        <v>0</v>
      </c>
      <c r="F6" s="28">
        <v>0</v>
      </c>
      <c r="G6" s="28">
        <v>1</v>
      </c>
      <c r="H6" s="28">
        <v>0</v>
      </c>
      <c r="I6" s="28">
        <v>3</v>
      </c>
      <c r="J6" s="28">
        <v>2</v>
      </c>
      <c r="K6" s="28">
        <v>1</v>
      </c>
      <c r="L6" s="28">
        <v>0</v>
      </c>
    </row>
    <row r="7" spans="1:13">
      <c r="A7" s="26">
        <v>4.5</v>
      </c>
      <c r="B7" s="27">
        <v>1</v>
      </c>
      <c r="C7" s="27">
        <v>0</v>
      </c>
      <c r="D7" s="27">
        <v>0</v>
      </c>
      <c r="E7" s="27">
        <v>0</v>
      </c>
      <c r="F7" s="28">
        <v>2</v>
      </c>
      <c r="G7" s="28">
        <v>1</v>
      </c>
      <c r="H7" s="28">
        <v>1</v>
      </c>
      <c r="I7" s="28">
        <v>0</v>
      </c>
      <c r="J7" s="28">
        <v>0</v>
      </c>
      <c r="K7" s="28">
        <v>0</v>
      </c>
      <c r="L7" s="28">
        <v>0</v>
      </c>
    </row>
    <row r="8" spans="1:13" ht="26.4">
      <c r="A8" s="18" t="s">
        <v>26</v>
      </c>
      <c r="B8" s="40">
        <f>$B$3-SUMPRODUCT(B5:B7,$A$5:$A$7)</f>
        <v>1.5</v>
      </c>
      <c r="C8" s="40">
        <f t="shared" ref="C8:E8" si="0">$B$3-SUMPRODUCT(C5:C7,$A$5:$A$7)</f>
        <v>0</v>
      </c>
      <c r="D8" s="40">
        <f t="shared" si="0"/>
        <v>1</v>
      </c>
      <c r="E8" s="40">
        <f t="shared" si="0"/>
        <v>0</v>
      </c>
      <c r="F8" s="40">
        <f>$F$3-SUMPRODUCT(F5:F7,$A$5:$A$7)</f>
        <v>1</v>
      </c>
      <c r="G8" s="40">
        <f t="shared" ref="G8:L8" si="1">$F$3-SUMPRODUCT(G5:G7,$A$5:$A$7)</f>
        <v>0.5</v>
      </c>
      <c r="H8" s="40">
        <f t="shared" si="1"/>
        <v>1.5</v>
      </c>
      <c r="I8" s="40">
        <f t="shared" si="1"/>
        <v>1</v>
      </c>
      <c r="J8" s="40">
        <f t="shared" si="1"/>
        <v>0</v>
      </c>
      <c r="K8" s="40">
        <f t="shared" si="1"/>
        <v>1</v>
      </c>
      <c r="L8" s="40">
        <f t="shared" si="1"/>
        <v>0</v>
      </c>
    </row>
    <row r="9" spans="1:13">
      <c r="A9" s="1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</row>
    <row r="11" spans="1:13" ht="39.6">
      <c r="A11" s="18" t="s">
        <v>35</v>
      </c>
      <c r="B11" s="39">
        <v>0</v>
      </c>
      <c r="C11" s="39">
        <v>15</v>
      </c>
      <c r="D11" s="39">
        <v>0</v>
      </c>
      <c r="E11" s="39">
        <v>14.999999999999998</v>
      </c>
      <c r="F11" s="39">
        <v>10.000000000000002</v>
      </c>
      <c r="G11" s="39">
        <v>4.9999999999999982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</row>
    <row r="12" spans="1:13"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8"/>
    </row>
    <row r="14" spans="1:13">
      <c r="A14" s="17" t="s">
        <v>36</v>
      </c>
      <c r="B14" s="60">
        <f>SUMPRODUCT(B5:L5,$B$11:$L$11)</f>
        <v>49.999999999999993</v>
      </c>
      <c r="C14" s="17" t="s">
        <v>29</v>
      </c>
      <c r="D14" s="17">
        <v>50</v>
      </c>
    </row>
    <row r="15" spans="1:13">
      <c r="B15" s="60">
        <f>SUMPRODUCT(B6:L6,$B$11:$L$11)</f>
        <v>35</v>
      </c>
      <c r="C15" s="17" t="s">
        <v>29</v>
      </c>
      <c r="D15" s="17">
        <v>35</v>
      </c>
    </row>
    <row r="16" spans="1:13">
      <c r="B16" s="60">
        <f>SUMPRODUCT(B7:L7,$B$11:$L$11)</f>
        <v>25</v>
      </c>
      <c r="C16" s="17" t="s">
        <v>29</v>
      </c>
      <c r="D16" s="17">
        <v>25</v>
      </c>
    </row>
    <row r="17" spans="1:4">
      <c r="B17" s="60">
        <f>SUM(F11:L11)</f>
        <v>15</v>
      </c>
      <c r="C17" s="17" t="s">
        <v>10</v>
      </c>
      <c r="D17" s="17">
        <v>15</v>
      </c>
    </row>
    <row r="18" spans="1:4">
      <c r="B18" s="60">
        <f>SUM(B11:E11)</f>
        <v>30</v>
      </c>
      <c r="C18" s="17" t="s">
        <v>10</v>
      </c>
      <c r="D18" s="17">
        <v>30</v>
      </c>
    </row>
    <row r="20" spans="1:4">
      <c r="A20" s="17" t="s">
        <v>40</v>
      </c>
      <c r="B20" s="29">
        <f>SUM(B11:L11)</f>
        <v>45</v>
      </c>
      <c r="C20" s="17" t="s">
        <v>42</v>
      </c>
    </row>
    <row r="22" spans="1:4">
      <c r="A22" s="17" t="s">
        <v>41</v>
      </c>
      <c r="B22" s="30">
        <f>SUMPRODUCT(B8:L8,B11:L11)</f>
        <v>12.5</v>
      </c>
      <c r="C22" s="17" t="s">
        <v>43</v>
      </c>
    </row>
  </sheetData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19C0B-443B-4383-ACAA-466E0BEC6D03}">
  <dimension ref="A1:M23"/>
  <sheetViews>
    <sheetView topLeftCell="A7" workbookViewId="0">
      <selection activeCell="B22" sqref="B22"/>
    </sheetView>
  </sheetViews>
  <sheetFormatPr defaultColWidth="8" defaultRowHeight="13.2"/>
  <cols>
    <col min="1" max="1" width="15" style="17" customWidth="1"/>
    <col min="2" max="2" width="8.5" style="17" bestFit="1" customWidth="1"/>
    <col min="3" max="16384" width="8" style="17"/>
  </cols>
  <sheetData>
    <row r="1" spans="1:13">
      <c r="B1" s="17" t="s">
        <v>11</v>
      </c>
    </row>
    <row r="2" spans="1:13">
      <c r="B2" s="17" t="s">
        <v>33</v>
      </c>
    </row>
    <row r="3" spans="1:13">
      <c r="A3" s="17" t="s">
        <v>34</v>
      </c>
      <c r="B3" s="24">
        <v>6</v>
      </c>
      <c r="F3" s="25">
        <v>10</v>
      </c>
    </row>
    <row r="4" spans="1:13">
      <c r="B4" s="26" t="s">
        <v>14</v>
      </c>
      <c r="C4" s="26" t="s">
        <v>15</v>
      </c>
      <c r="D4" s="26" t="s">
        <v>16</v>
      </c>
      <c r="E4" s="26" t="s">
        <v>17</v>
      </c>
      <c r="F4" s="26" t="s">
        <v>18</v>
      </c>
      <c r="G4" s="26" t="s">
        <v>19</v>
      </c>
      <c r="H4" s="26" t="s">
        <v>20</v>
      </c>
      <c r="I4" s="26" t="s">
        <v>21</v>
      </c>
      <c r="J4" s="26" t="s">
        <v>22</v>
      </c>
      <c r="K4" s="26" t="s">
        <v>23</v>
      </c>
      <c r="L4" s="26" t="s">
        <v>24</v>
      </c>
    </row>
    <row r="5" spans="1:13">
      <c r="A5" s="26">
        <v>2</v>
      </c>
      <c r="B5" s="27">
        <v>0</v>
      </c>
      <c r="C5" s="27">
        <v>0</v>
      </c>
      <c r="D5" s="27">
        <v>1</v>
      </c>
      <c r="E5" s="27">
        <v>3</v>
      </c>
      <c r="F5" s="28">
        <v>0</v>
      </c>
      <c r="G5" s="28">
        <v>1</v>
      </c>
      <c r="H5" s="28">
        <v>2</v>
      </c>
      <c r="I5" s="28">
        <v>0</v>
      </c>
      <c r="J5" s="28">
        <v>2</v>
      </c>
      <c r="K5" s="28">
        <v>3</v>
      </c>
      <c r="L5" s="28">
        <v>5</v>
      </c>
    </row>
    <row r="6" spans="1:13">
      <c r="A6" s="26">
        <v>3</v>
      </c>
      <c r="B6" s="27">
        <v>0</v>
      </c>
      <c r="C6" s="27">
        <v>2</v>
      </c>
      <c r="D6" s="27">
        <v>1</v>
      </c>
      <c r="E6" s="27">
        <v>0</v>
      </c>
      <c r="F6" s="28">
        <v>0</v>
      </c>
      <c r="G6" s="28">
        <v>1</v>
      </c>
      <c r="H6" s="28">
        <v>0</v>
      </c>
      <c r="I6" s="28">
        <v>3</v>
      </c>
      <c r="J6" s="28">
        <v>2</v>
      </c>
      <c r="K6" s="28">
        <v>1</v>
      </c>
      <c r="L6" s="28">
        <v>0</v>
      </c>
    </row>
    <row r="7" spans="1:13">
      <c r="A7" s="26">
        <v>4.5</v>
      </c>
      <c r="B7" s="27">
        <v>1</v>
      </c>
      <c r="C7" s="27">
        <v>0</v>
      </c>
      <c r="D7" s="27">
        <v>0</v>
      </c>
      <c r="E7" s="27">
        <v>0</v>
      </c>
      <c r="F7" s="28">
        <v>2</v>
      </c>
      <c r="G7" s="28">
        <v>1</v>
      </c>
      <c r="H7" s="28">
        <v>1</v>
      </c>
      <c r="I7" s="28">
        <v>0</v>
      </c>
      <c r="J7" s="28">
        <v>0</v>
      </c>
      <c r="K7" s="28">
        <v>0</v>
      </c>
      <c r="L7" s="28">
        <v>0</v>
      </c>
    </row>
    <row r="8" spans="1:13" ht="26.4">
      <c r="A8" s="18" t="s">
        <v>26</v>
      </c>
      <c r="B8" s="40">
        <f>$B$3-SUMPRODUCT(B5:B7,$A$5:$A$7)</f>
        <v>1.5</v>
      </c>
      <c r="C8" s="40">
        <f t="shared" ref="C8:E8" si="0">$B$3-SUMPRODUCT(C5:C7,$A$5:$A$7)</f>
        <v>0</v>
      </c>
      <c r="D8" s="40">
        <f t="shared" si="0"/>
        <v>1</v>
      </c>
      <c r="E8" s="40">
        <f t="shared" si="0"/>
        <v>0</v>
      </c>
      <c r="F8" s="40">
        <f>$F$3-SUMPRODUCT(F5:F7,$A$5:$A$7)</f>
        <v>1</v>
      </c>
      <c r="G8" s="40">
        <f t="shared" ref="G8:L8" si="1">$F$3-SUMPRODUCT(G5:G7,$A$5:$A$7)</f>
        <v>0.5</v>
      </c>
      <c r="H8" s="40">
        <f t="shared" si="1"/>
        <v>1.5</v>
      </c>
      <c r="I8" s="40">
        <f t="shared" si="1"/>
        <v>1</v>
      </c>
      <c r="J8" s="40">
        <f t="shared" si="1"/>
        <v>0</v>
      </c>
      <c r="K8" s="40">
        <f t="shared" si="1"/>
        <v>1</v>
      </c>
      <c r="L8" s="40">
        <f t="shared" si="1"/>
        <v>0</v>
      </c>
    </row>
    <row r="9" spans="1:13">
      <c r="A9" s="1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</row>
    <row r="11" spans="1:13" ht="39.6">
      <c r="A11" s="18" t="s">
        <v>35</v>
      </c>
      <c r="B11" s="39">
        <v>0</v>
      </c>
      <c r="C11" s="39">
        <v>14.999999999999996</v>
      </c>
      <c r="D11" s="39">
        <v>0</v>
      </c>
      <c r="E11" s="39">
        <v>14.999999999999995</v>
      </c>
      <c r="F11" s="39">
        <v>9.9999999999999929</v>
      </c>
      <c r="G11" s="39">
        <v>5.0000000000000071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</row>
    <row r="12" spans="1:13"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8"/>
    </row>
    <row r="14" spans="1:13">
      <c r="A14" s="17" t="s">
        <v>36</v>
      </c>
      <c r="B14" s="60">
        <f>SUMPRODUCT(B5:L5,$B$11:$L$11)</f>
        <v>49.999999999999993</v>
      </c>
      <c r="C14" s="17" t="s">
        <v>29</v>
      </c>
      <c r="D14" s="17">
        <v>50</v>
      </c>
    </row>
    <row r="15" spans="1:13">
      <c r="B15" s="60">
        <f>SUMPRODUCT(B6:L6,$B$11:$L$11)</f>
        <v>35</v>
      </c>
      <c r="C15" s="17" t="s">
        <v>29</v>
      </c>
      <c r="D15" s="17">
        <v>35</v>
      </c>
    </row>
    <row r="16" spans="1:13">
      <c r="B16" s="60">
        <f>SUMPRODUCT(B7:L7,$B$11:$L$11)</f>
        <v>24.999999999999993</v>
      </c>
      <c r="C16" s="17" t="s">
        <v>29</v>
      </c>
      <c r="D16" s="17">
        <v>25</v>
      </c>
    </row>
    <row r="17" spans="1:4">
      <c r="B17" s="60">
        <f>SUM(F11:L11)</f>
        <v>15</v>
      </c>
      <c r="C17" s="17" t="s">
        <v>10</v>
      </c>
      <c r="D17" s="17">
        <v>15</v>
      </c>
    </row>
    <row r="18" spans="1:4">
      <c r="B18" s="60">
        <f>SUM(B11:E11)</f>
        <v>29.999999999999993</v>
      </c>
      <c r="C18" s="17" t="s">
        <v>10</v>
      </c>
      <c r="D18" s="17">
        <v>30</v>
      </c>
    </row>
    <row r="20" spans="1:4">
      <c r="A20" s="17" t="s">
        <v>40</v>
      </c>
      <c r="B20" s="29">
        <f>SUM(B11:L11)</f>
        <v>44.999999999999993</v>
      </c>
      <c r="C20" s="17" t="s">
        <v>42</v>
      </c>
    </row>
    <row r="22" spans="1:4">
      <c r="A22" s="17" t="s">
        <v>41</v>
      </c>
      <c r="B22" s="30">
        <f>SUMPRODUCT(B8:L8,B11:L11)</f>
        <v>12.499999999999996</v>
      </c>
      <c r="C22" s="17" t="s">
        <v>43</v>
      </c>
    </row>
    <row r="23" spans="1:4">
      <c r="B23" s="17" t="s">
        <v>72</v>
      </c>
    </row>
  </sheetData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18"/>
  <sheetViews>
    <sheetView workbookViewId="0">
      <selection activeCell="G10" sqref="G10"/>
    </sheetView>
  </sheetViews>
  <sheetFormatPr defaultColWidth="8" defaultRowHeight="13.2"/>
  <cols>
    <col min="1" max="1" width="8" style="17"/>
    <col min="2" max="2" width="12" style="17" customWidth="1"/>
    <col min="3" max="3" width="13.19921875" style="17" customWidth="1"/>
    <col min="4" max="5" width="8" style="17"/>
    <col min="6" max="6" width="18.69921875" style="17" customWidth="1"/>
    <col min="7" max="16384" width="8" style="17"/>
  </cols>
  <sheetData>
    <row r="2" spans="2:6" ht="26.4">
      <c r="B2" s="17" t="s">
        <v>0</v>
      </c>
      <c r="C2" s="17" t="s">
        <v>1</v>
      </c>
      <c r="D2" s="17" t="s">
        <v>2</v>
      </c>
      <c r="E2" s="17" t="s">
        <v>3</v>
      </c>
      <c r="F2" s="18" t="s">
        <v>4</v>
      </c>
    </row>
    <row r="3" spans="2:6" ht="13.8">
      <c r="B3" s="17" t="s">
        <v>5</v>
      </c>
      <c r="C3" s="19">
        <v>5</v>
      </c>
      <c r="D3" s="20">
        <v>55</v>
      </c>
      <c r="E3" s="21">
        <v>12</v>
      </c>
      <c r="F3" s="32">
        <v>11</v>
      </c>
    </row>
    <row r="4" spans="2:6" ht="13.8">
      <c r="B4" s="17" t="s">
        <v>6</v>
      </c>
      <c r="C4" s="19">
        <v>7</v>
      </c>
      <c r="D4" s="20">
        <v>70</v>
      </c>
      <c r="E4" s="21">
        <v>25</v>
      </c>
      <c r="F4" s="32">
        <v>91</v>
      </c>
    </row>
    <row r="5" spans="2:6" ht="15.75" customHeight="1">
      <c r="B5" s="17" t="s">
        <v>7</v>
      </c>
      <c r="C5" s="19">
        <v>8</v>
      </c>
      <c r="D5" s="20">
        <v>42</v>
      </c>
      <c r="E5" s="21">
        <v>30</v>
      </c>
      <c r="F5" s="32">
        <v>50</v>
      </c>
    </row>
    <row r="6" spans="2:6" ht="15.75" customHeight="1">
      <c r="B6" s="17" t="s">
        <v>31</v>
      </c>
      <c r="C6" s="19">
        <v>9</v>
      </c>
      <c r="D6" s="20">
        <v>25</v>
      </c>
      <c r="E6" s="21">
        <v>11</v>
      </c>
      <c r="F6" s="32">
        <v>100</v>
      </c>
    </row>
    <row r="8" spans="2:6" ht="13.8">
      <c r="B8" s="22" t="s">
        <v>8</v>
      </c>
      <c r="C8" s="33">
        <f>SUMPRODUCT(D3:D6,F3:F6)</f>
        <v>11575</v>
      </c>
    </row>
    <row r="9" spans="2:6" ht="13.8">
      <c r="B9" s="22"/>
      <c r="C9" s="38"/>
    </row>
    <row r="10" spans="2:6" ht="13.8">
      <c r="B10" s="22" t="s">
        <v>9</v>
      </c>
    </row>
    <row r="11" spans="2:6" ht="13.8">
      <c r="B11" s="22" t="s">
        <v>50</v>
      </c>
      <c r="C11" s="43">
        <f>SUMPRODUCT(C3:C6,F3:F6)</f>
        <v>1992</v>
      </c>
      <c r="D11" s="26" t="s">
        <v>10</v>
      </c>
      <c r="E11" s="44">
        <v>2000</v>
      </c>
    </row>
    <row r="12" spans="2:6">
      <c r="B12" s="26" t="s">
        <v>51</v>
      </c>
      <c r="C12" s="43">
        <f>SUMPRODUCT(E3:E6,F3:F6)</f>
        <v>5007</v>
      </c>
      <c r="D12" s="26" t="s">
        <v>32</v>
      </c>
      <c r="E12" s="44">
        <v>5000</v>
      </c>
    </row>
    <row r="13" spans="2:6">
      <c r="B13" s="26" t="s">
        <v>52</v>
      </c>
      <c r="C13" s="43">
        <f>F3</f>
        <v>11</v>
      </c>
      <c r="D13" s="26" t="s">
        <v>32</v>
      </c>
      <c r="E13" s="44">
        <v>10</v>
      </c>
    </row>
    <row r="14" spans="2:6">
      <c r="B14" s="26" t="s">
        <v>53</v>
      </c>
      <c r="C14" s="43">
        <f>F5</f>
        <v>50</v>
      </c>
      <c r="D14" s="26" t="s">
        <v>10</v>
      </c>
      <c r="E14" s="44">
        <v>50</v>
      </c>
    </row>
    <row r="18" spans="3:3">
      <c r="C18" s="23"/>
    </row>
  </sheetData>
  <pageMargins left="0.75" right="0.75" top="1" bottom="1" header="0.5" footer="0.5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2"/>
  <sheetViews>
    <sheetView workbookViewId="0">
      <selection activeCell="A17" sqref="A17"/>
    </sheetView>
  </sheetViews>
  <sheetFormatPr defaultRowHeight="13.8"/>
  <cols>
    <col min="1" max="1" width="17.8984375" customWidth="1"/>
  </cols>
  <sheetData>
    <row r="1" spans="1:6">
      <c r="A1" s="17"/>
      <c r="B1" s="17" t="s">
        <v>11</v>
      </c>
      <c r="C1" s="17"/>
      <c r="D1" s="17"/>
      <c r="E1" s="17"/>
      <c r="F1" s="17"/>
    </row>
    <row r="2" spans="1:6">
      <c r="A2" s="17"/>
      <c r="B2" s="17" t="s">
        <v>33</v>
      </c>
      <c r="C2" s="17"/>
      <c r="D2" s="17"/>
      <c r="E2" s="17"/>
      <c r="F2" s="17"/>
    </row>
    <row r="3" spans="1:6">
      <c r="A3" s="17" t="s">
        <v>34</v>
      </c>
      <c r="B3" s="24">
        <v>12</v>
      </c>
      <c r="C3" s="17"/>
      <c r="D3" s="17"/>
      <c r="E3" s="17"/>
      <c r="F3" s="17"/>
    </row>
    <row r="4" spans="1:6">
      <c r="A4" s="17"/>
      <c r="B4" s="26" t="s">
        <v>14</v>
      </c>
      <c r="C4" s="26" t="s">
        <v>15</v>
      </c>
      <c r="D4" s="26" t="s">
        <v>16</v>
      </c>
      <c r="E4" s="26" t="s">
        <v>17</v>
      </c>
      <c r="F4" s="17"/>
    </row>
    <row r="5" spans="1:6">
      <c r="A5" s="26">
        <v>2.5</v>
      </c>
      <c r="B5" s="27">
        <v>0</v>
      </c>
      <c r="C5" s="27">
        <v>1</v>
      </c>
      <c r="D5" s="27">
        <v>3</v>
      </c>
      <c r="E5" s="27">
        <v>4</v>
      </c>
      <c r="F5" s="17"/>
    </row>
    <row r="6" spans="1:6">
      <c r="A6" s="26">
        <v>4</v>
      </c>
      <c r="B6" s="27">
        <v>3</v>
      </c>
      <c r="C6" s="27">
        <v>2</v>
      </c>
      <c r="D6" s="27">
        <v>1</v>
      </c>
      <c r="E6" s="27">
        <v>0</v>
      </c>
      <c r="F6" s="17"/>
    </row>
    <row r="7" spans="1:6" ht="26.4">
      <c r="A7" s="18" t="s">
        <v>26</v>
      </c>
      <c r="B7" s="26">
        <f>$B$3-SUMPRODUCT(B5:B6,$A$5:$A$6)</f>
        <v>0</v>
      </c>
      <c r="C7" s="26">
        <f>$B$3-SUMPRODUCT(C5:C6,$A$5:$A$6)</f>
        <v>1.5</v>
      </c>
      <c r="D7" s="26">
        <f>$B$3-SUMPRODUCT(D5:D6,$A$5:$A$6)</f>
        <v>0.5</v>
      </c>
      <c r="E7" s="26">
        <f>$B$3-SUMPRODUCT(E5:E6,$A$5:$A$6)</f>
        <v>2</v>
      </c>
      <c r="F7" s="17"/>
    </row>
    <row r="8" spans="1:6" ht="15" customHeight="1">
      <c r="A8" s="17"/>
      <c r="B8" s="17"/>
      <c r="C8" s="17"/>
      <c r="D8" s="17"/>
      <c r="E8" s="17"/>
      <c r="F8" s="17"/>
    </row>
    <row r="9" spans="1:6" ht="45" customHeight="1">
      <c r="A9" s="18" t="s">
        <v>35</v>
      </c>
      <c r="B9" s="39">
        <v>27.999999999999996</v>
      </c>
      <c r="C9" s="39">
        <v>0</v>
      </c>
      <c r="D9" s="39">
        <v>16</v>
      </c>
      <c r="E9" s="39">
        <v>0</v>
      </c>
      <c r="F9" s="17"/>
    </row>
    <row r="10" spans="1:6">
      <c r="A10" s="17"/>
      <c r="B10" s="17"/>
      <c r="C10" s="17"/>
      <c r="D10" s="17"/>
      <c r="E10" s="17"/>
      <c r="F10" s="17"/>
    </row>
    <row r="11" spans="1:6">
      <c r="A11" s="26" t="s">
        <v>36</v>
      </c>
      <c r="B11" s="17"/>
      <c r="C11" s="17"/>
      <c r="D11" s="17"/>
      <c r="E11" s="17"/>
      <c r="F11" s="17"/>
    </row>
    <row r="12" spans="1:6">
      <c r="A12" s="37" t="s">
        <v>50</v>
      </c>
      <c r="B12" s="41">
        <f>SUMPRODUCT(B5:E5,$B$9:$E$9)</f>
        <v>48</v>
      </c>
      <c r="C12" s="42" t="s">
        <v>29</v>
      </c>
      <c r="D12" s="30">
        <v>48</v>
      </c>
      <c r="E12" s="31" t="s">
        <v>37</v>
      </c>
      <c r="F12" s="17"/>
    </row>
    <row r="13" spans="1:6">
      <c r="A13" s="26" t="s">
        <v>51</v>
      </c>
      <c r="B13" s="41">
        <f>SUMPRODUCT(B6:E6,$B$9:$E$9)</f>
        <v>99.999999999999986</v>
      </c>
      <c r="C13" s="42" t="s">
        <v>29</v>
      </c>
      <c r="D13" s="30">
        <v>100</v>
      </c>
      <c r="E13" s="31" t="s">
        <v>38</v>
      </c>
      <c r="F13" s="17"/>
    </row>
    <row r="14" spans="1:6">
      <c r="A14" s="26"/>
      <c r="B14" s="17"/>
      <c r="C14" s="26"/>
      <c r="D14" s="26"/>
      <c r="E14" s="31"/>
      <c r="F14" s="17"/>
    </row>
    <row r="15" spans="1:6">
      <c r="A15" s="26" t="s">
        <v>49</v>
      </c>
      <c r="B15" s="65">
        <f>SUMPRODUCT(B7:E7,B9:E9)</f>
        <v>8</v>
      </c>
      <c r="C15" s="17" t="s">
        <v>72</v>
      </c>
      <c r="D15" s="17"/>
      <c r="E15" s="17"/>
      <c r="F15" s="17"/>
    </row>
    <row r="16" spans="1:6">
      <c r="A16" s="26" t="s">
        <v>73</v>
      </c>
      <c r="B16" s="64">
        <f>SUM(B9:E9)</f>
        <v>44</v>
      </c>
      <c r="C16" s="17"/>
      <c r="D16" s="17"/>
      <c r="E16" s="17"/>
      <c r="F16" s="17"/>
    </row>
    <row r="17" spans="1:6">
      <c r="A17" s="17"/>
      <c r="B17" s="17"/>
      <c r="C17" s="17"/>
      <c r="D17" s="17"/>
      <c r="E17" s="17"/>
      <c r="F17" s="17"/>
    </row>
    <row r="18" spans="1:6">
      <c r="A18" s="59"/>
      <c r="B18" s="59"/>
      <c r="C18" s="17"/>
      <c r="D18" s="17"/>
      <c r="E18" s="17"/>
      <c r="F18" s="17"/>
    </row>
    <row r="19" spans="1:6">
      <c r="A19" s="17"/>
      <c r="B19" s="17"/>
      <c r="C19" s="17"/>
      <c r="D19" s="17"/>
      <c r="E19" s="17"/>
      <c r="F19" s="17"/>
    </row>
    <row r="20" spans="1:6">
      <c r="A20" s="17"/>
      <c r="B20" s="17"/>
      <c r="C20" s="17"/>
      <c r="D20" s="17"/>
      <c r="E20" s="17"/>
      <c r="F20" s="17"/>
    </row>
    <row r="21" spans="1:6">
      <c r="A21" s="17"/>
      <c r="B21" s="17"/>
      <c r="C21" s="17"/>
      <c r="D21" s="17"/>
      <c r="E21" s="17"/>
      <c r="F21" s="17"/>
    </row>
    <row r="22" spans="1:6">
      <c r="A22" s="17"/>
      <c r="B22" s="17"/>
      <c r="C22" s="17"/>
      <c r="D22" s="17"/>
      <c r="E22" s="17"/>
      <c r="F22" s="17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CD0FF-23E3-453D-9993-E87150DB5987}">
  <dimension ref="A1:F22"/>
  <sheetViews>
    <sheetView workbookViewId="0">
      <selection activeCell="H27" sqref="H27"/>
    </sheetView>
  </sheetViews>
  <sheetFormatPr defaultRowHeight="13.8"/>
  <cols>
    <col min="1" max="1" width="17.8984375" customWidth="1"/>
  </cols>
  <sheetData>
    <row r="1" spans="1:6">
      <c r="A1" s="17"/>
      <c r="B1" s="17" t="s">
        <v>11</v>
      </c>
      <c r="C1" s="17"/>
      <c r="D1" s="17"/>
      <c r="E1" s="17"/>
      <c r="F1" s="17"/>
    </row>
    <row r="2" spans="1:6">
      <c r="A2" s="17"/>
      <c r="B2" s="17" t="s">
        <v>33</v>
      </c>
      <c r="C2" s="17"/>
      <c r="D2" s="17"/>
      <c r="E2" s="17"/>
      <c r="F2" s="17"/>
    </row>
    <row r="3" spans="1:6">
      <c r="A3" s="17" t="s">
        <v>34</v>
      </c>
      <c r="B3" s="24">
        <v>12</v>
      </c>
      <c r="C3" s="17"/>
      <c r="D3" s="17"/>
      <c r="E3" s="17"/>
      <c r="F3" s="17"/>
    </row>
    <row r="4" spans="1:6">
      <c r="A4" s="17"/>
      <c r="B4" s="26" t="s">
        <v>14</v>
      </c>
      <c r="C4" s="26" t="s">
        <v>15</v>
      </c>
      <c r="D4" s="26" t="s">
        <v>16</v>
      </c>
      <c r="E4" s="26" t="s">
        <v>17</v>
      </c>
      <c r="F4" s="17"/>
    </row>
    <row r="5" spans="1:6">
      <c r="A5" s="26">
        <v>2.5</v>
      </c>
      <c r="B5" s="27">
        <v>0</v>
      </c>
      <c r="C5" s="27">
        <v>1</v>
      </c>
      <c r="D5" s="27">
        <v>3</v>
      </c>
      <c r="E5" s="27">
        <v>4</v>
      </c>
      <c r="F5" s="17"/>
    </row>
    <row r="6" spans="1:6">
      <c r="A6" s="26">
        <v>4</v>
      </c>
      <c r="B6" s="27">
        <v>3</v>
      </c>
      <c r="C6" s="27">
        <v>2</v>
      </c>
      <c r="D6" s="27">
        <v>1</v>
      </c>
      <c r="E6" s="27">
        <v>0</v>
      </c>
      <c r="F6" s="17"/>
    </row>
    <row r="7" spans="1:6" ht="26.4">
      <c r="A7" s="18" t="s">
        <v>26</v>
      </c>
      <c r="B7" s="26">
        <f>$B$3-SUMPRODUCT(B5:B6,$A$5:$A$6)</f>
        <v>0</v>
      </c>
      <c r="C7" s="26">
        <f>$B$3-SUMPRODUCT(C5:C6,$A$5:$A$6)</f>
        <v>1.5</v>
      </c>
      <c r="D7" s="26">
        <f>$B$3-SUMPRODUCT(D5:D6,$A$5:$A$6)</f>
        <v>0.5</v>
      </c>
      <c r="E7" s="26">
        <f>$B$3-SUMPRODUCT(E5:E6,$A$5:$A$6)</f>
        <v>2</v>
      </c>
      <c r="F7" s="17"/>
    </row>
    <row r="8" spans="1:6" ht="15" customHeight="1">
      <c r="A8" s="17"/>
      <c r="B8" s="17"/>
      <c r="C8" s="17"/>
      <c r="D8" s="17"/>
      <c r="E8" s="17"/>
      <c r="F8" s="17"/>
    </row>
    <row r="9" spans="1:6" ht="45" customHeight="1">
      <c r="A9" s="18" t="s">
        <v>35</v>
      </c>
      <c r="B9" s="39">
        <v>27.999999999999996</v>
      </c>
      <c r="C9" s="39">
        <v>0</v>
      </c>
      <c r="D9" s="39">
        <v>16</v>
      </c>
      <c r="E9" s="39">
        <v>0</v>
      </c>
      <c r="F9" s="17"/>
    </row>
    <row r="10" spans="1:6">
      <c r="A10" s="17"/>
      <c r="B10" s="17"/>
      <c r="C10" s="17"/>
      <c r="D10" s="17"/>
      <c r="E10" s="17"/>
      <c r="F10" s="17"/>
    </row>
    <row r="11" spans="1:6">
      <c r="A11" s="26" t="s">
        <v>36</v>
      </c>
      <c r="B11" s="17"/>
      <c r="C11" s="17"/>
      <c r="D11" s="17"/>
      <c r="E11" s="17"/>
      <c r="F11" s="17"/>
    </row>
    <row r="12" spans="1:6">
      <c r="A12" s="37" t="s">
        <v>50</v>
      </c>
      <c r="B12" s="41">
        <f>SUMPRODUCT(B5:E5,$B$9:$E$9)</f>
        <v>48</v>
      </c>
      <c r="C12" s="42" t="s">
        <v>29</v>
      </c>
      <c r="D12" s="30">
        <v>48</v>
      </c>
      <c r="E12" s="31" t="s">
        <v>37</v>
      </c>
      <c r="F12" s="17"/>
    </row>
    <row r="13" spans="1:6">
      <c r="A13" s="26" t="s">
        <v>51</v>
      </c>
      <c r="B13" s="41">
        <f>SUMPRODUCT(B6:E6,$B$9:$E$9)</f>
        <v>99.999999999999986</v>
      </c>
      <c r="C13" s="42" t="s">
        <v>29</v>
      </c>
      <c r="D13" s="30">
        <v>100</v>
      </c>
      <c r="E13" s="31" t="s">
        <v>38</v>
      </c>
      <c r="F13" s="17"/>
    </row>
    <row r="14" spans="1:6">
      <c r="A14" s="26"/>
      <c r="B14" s="17"/>
      <c r="C14" s="26"/>
      <c r="D14" s="26"/>
      <c r="E14" s="31"/>
      <c r="F14" s="17"/>
    </row>
    <row r="15" spans="1:6">
      <c r="A15" s="26" t="s">
        <v>75</v>
      </c>
      <c r="B15" s="63">
        <f>SUMPRODUCT(B7:E7,B9:E9)</f>
        <v>8</v>
      </c>
      <c r="C15" s="17"/>
      <c r="D15" s="17"/>
      <c r="E15" s="17"/>
      <c r="F15" s="17"/>
    </row>
    <row r="16" spans="1:6">
      <c r="A16" s="26" t="s">
        <v>74</v>
      </c>
      <c r="B16" s="62">
        <f>SUM(B9:E9)</f>
        <v>44</v>
      </c>
      <c r="C16" s="17" t="s">
        <v>72</v>
      </c>
      <c r="D16" s="17"/>
      <c r="E16" s="17"/>
      <c r="F16" s="17"/>
    </row>
    <row r="17" spans="1:6">
      <c r="A17" s="17"/>
      <c r="B17" s="17"/>
      <c r="C17" s="17"/>
      <c r="D17" s="17"/>
      <c r="E17" s="17"/>
      <c r="F17" s="17"/>
    </row>
    <row r="18" spans="1:6">
      <c r="A18" s="59"/>
      <c r="B18" s="59"/>
      <c r="C18" s="17"/>
      <c r="D18" s="17"/>
      <c r="E18" s="17"/>
      <c r="F18" s="17"/>
    </row>
    <row r="19" spans="1:6">
      <c r="A19" s="17"/>
      <c r="B19" s="17"/>
      <c r="C19" s="17"/>
      <c r="D19" s="17"/>
      <c r="E19" s="17"/>
      <c r="F19" s="17"/>
    </row>
    <row r="20" spans="1:6">
      <c r="A20" s="17"/>
      <c r="B20" s="17"/>
      <c r="C20" s="17"/>
      <c r="D20" s="17"/>
      <c r="E20" s="17"/>
      <c r="F20" s="17"/>
    </row>
    <row r="21" spans="1:6">
      <c r="A21" s="17"/>
      <c r="B21" s="17"/>
      <c r="C21" s="17"/>
      <c r="D21" s="17"/>
      <c r="E21" s="17"/>
      <c r="F21" s="17"/>
    </row>
    <row r="22" spans="1:6">
      <c r="A22" s="17"/>
      <c r="B22" s="17"/>
      <c r="C22" s="17"/>
      <c r="D22" s="17"/>
      <c r="E22" s="17"/>
      <c r="F22" s="17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9:M26"/>
  <sheetViews>
    <sheetView tabSelected="1" workbookViewId="0">
      <selection activeCell="E21" sqref="E21"/>
    </sheetView>
  </sheetViews>
  <sheetFormatPr defaultRowHeight="13.8"/>
  <cols>
    <col min="1" max="1" width="21" customWidth="1"/>
  </cols>
  <sheetData>
    <row r="9" spans="1:13">
      <c r="B9" s="7" t="s">
        <v>11</v>
      </c>
    </row>
    <row r="10" spans="1:13">
      <c r="A10" s="7" t="s">
        <v>12</v>
      </c>
      <c r="B10" s="10">
        <v>10</v>
      </c>
      <c r="I10" s="10">
        <v>8</v>
      </c>
    </row>
    <row r="11" spans="1:13">
      <c r="A11" s="11" t="s">
        <v>13</v>
      </c>
      <c r="B11" s="12" t="s">
        <v>14</v>
      </c>
      <c r="C11" s="12" t="s">
        <v>15</v>
      </c>
      <c r="D11" s="12" t="s">
        <v>16</v>
      </c>
      <c r="E11" s="12" t="s">
        <v>17</v>
      </c>
      <c r="F11" s="12" t="s">
        <v>18</v>
      </c>
      <c r="G11" s="12" t="s">
        <v>19</v>
      </c>
      <c r="H11" s="12" t="s">
        <v>20</v>
      </c>
      <c r="I11" s="13" t="s">
        <v>21</v>
      </c>
      <c r="J11" s="13" t="s">
        <v>22</v>
      </c>
      <c r="K11" s="13" t="s">
        <v>23</v>
      </c>
      <c r="L11" s="13" t="s">
        <v>24</v>
      </c>
      <c r="M11" s="13" t="s">
        <v>25</v>
      </c>
    </row>
    <row r="12" spans="1:13">
      <c r="A12">
        <v>4.5</v>
      </c>
      <c r="B12" s="5">
        <v>2</v>
      </c>
      <c r="C12" s="5">
        <v>1</v>
      </c>
      <c r="D12" s="5">
        <v>1</v>
      </c>
      <c r="E12" s="5">
        <v>0</v>
      </c>
      <c r="F12" s="5">
        <v>0</v>
      </c>
      <c r="G12" s="5">
        <v>0</v>
      </c>
      <c r="H12" s="5">
        <v>0</v>
      </c>
      <c r="I12" s="14">
        <v>1</v>
      </c>
      <c r="J12" s="14">
        <v>1</v>
      </c>
      <c r="K12" s="14">
        <v>0</v>
      </c>
      <c r="L12" s="14">
        <v>0</v>
      </c>
      <c r="M12" s="14">
        <v>0</v>
      </c>
    </row>
    <row r="13" spans="1:13">
      <c r="A13">
        <v>3</v>
      </c>
      <c r="B13" s="5">
        <v>0</v>
      </c>
      <c r="C13" s="5">
        <v>1</v>
      </c>
      <c r="D13" s="5">
        <v>0</v>
      </c>
      <c r="E13" s="5">
        <v>3</v>
      </c>
      <c r="F13" s="5">
        <v>2</v>
      </c>
      <c r="G13" s="5">
        <v>1</v>
      </c>
      <c r="H13" s="5">
        <v>0</v>
      </c>
      <c r="I13" s="14">
        <v>1</v>
      </c>
      <c r="J13" s="14">
        <v>0</v>
      </c>
      <c r="K13" s="14">
        <v>2</v>
      </c>
      <c r="L13" s="14">
        <v>1</v>
      </c>
      <c r="M13" s="14">
        <v>0</v>
      </c>
    </row>
    <row r="14" spans="1:13">
      <c r="A14">
        <v>2.5</v>
      </c>
      <c r="B14" s="5">
        <v>0</v>
      </c>
      <c r="C14" s="5">
        <v>1</v>
      </c>
      <c r="D14" s="5">
        <v>2</v>
      </c>
      <c r="E14" s="5">
        <v>0</v>
      </c>
      <c r="F14" s="5">
        <v>1</v>
      </c>
      <c r="G14" s="5">
        <v>2</v>
      </c>
      <c r="H14" s="5">
        <v>4</v>
      </c>
      <c r="I14" s="14">
        <v>0</v>
      </c>
      <c r="J14" s="14">
        <v>1</v>
      </c>
      <c r="K14" s="14">
        <v>0</v>
      </c>
      <c r="L14" s="14">
        <v>2</v>
      </c>
      <c r="M14" s="14">
        <v>3</v>
      </c>
    </row>
    <row r="15" spans="1:13" ht="27.6">
      <c r="A15" s="15" t="s">
        <v>26</v>
      </c>
      <c r="B15" s="16">
        <f t="shared" ref="B15:H15" si="0">$B$10-SUMPRODUCT(B12:B14,$A12:$A14)</f>
        <v>1</v>
      </c>
      <c r="C15" s="16">
        <f t="shared" si="0"/>
        <v>0</v>
      </c>
      <c r="D15" s="16">
        <f t="shared" si="0"/>
        <v>0.5</v>
      </c>
      <c r="E15" s="16">
        <f t="shared" si="0"/>
        <v>1</v>
      </c>
      <c r="F15" s="16">
        <f t="shared" si="0"/>
        <v>1.5</v>
      </c>
      <c r="G15" s="16">
        <f t="shared" si="0"/>
        <v>2</v>
      </c>
      <c r="H15" s="16">
        <f t="shared" si="0"/>
        <v>0</v>
      </c>
      <c r="I15" s="16">
        <f>$I$10-SUMPRODUCT(I12:I14,$A12:$A14)</f>
        <v>0.5</v>
      </c>
      <c r="J15" s="16">
        <f>$I$10-SUMPRODUCT(J12:J14,$A12:$A14)</f>
        <v>1</v>
      </c>
      <c r="K15" s="16">
        <f>$I$10-SUMPRODUCT(K12:K14,$A12:$A14)</f>
        <v>2</v>
      </c>
      <c r="L15" s="16">
        <f>$I$10-SUMPRODUCT(L12:L14,$A12:$A14)</f>
        <v>0</v>
      </c>
      <c r="M15" s="16">
        <f>$I$10-SUMPRODUCT(M12:M14,$A12:$A14)</f>
        <v>0.5</v>
      </c>
    </row>
    <row r="17" spans="1:13">
      <c r="A17" t="s">
        <v>27</v>
      </c>
      <c r="B17" s="6">
        <v>85</v>
      </c>
      <c r="C17" s="6">
        <v>250</v>
      </c>
      <c r="D17" s="6">
        <v>0</v>
      </c>
      <c r="E17" s="6">
        <v>10</v>
      </c>
      <c r="F17" s="6">
        <v>0</v>
      </c>
      <c r="G17" s="6">
        <v>0</v>
      </c>
      <c r="H17" s="6">
        <v>0</v>
      </c>
      <c r="I17" s="6">
        <v>30</v>
      </c>
      <c r="J17" s="6">
        <v>0</v>
      </c>
      <c r="K17" s="6">
        <v>0</v>
      </c>
      <c r="L17" s="6">
        <v>0</v>
      </c>
      <c r="M17" s="6">
        <v>0</v>
      </c>
    </row>
    <row r="19" spans="1:13">
      <c r="B19" s="7" t="s">
        <v>44</v>
      </c>
    </row>
    <row r="20" spans="1:13">
      <c r="A20" s="66" t="s">
        <v>76</v>
      </c>
      <c r="B20" s="70">
        <f>SUMPRODUCT(B15:M15,B17:M17)</f>
        <v>110</v>
      </c>
      <c r="C20" s="7" t="s">
        <v>43</v>
      </c>
    </row>
    <row r="21" spans="1:13">
      <c r="B21" s="67">
        <f>SUM(B17:M17)</f>
        <v>375</v>
      </c>
      <c r="C21" s="7" t="s">
        <v>39</v>
      </c>
    </row>
    <row r="22" spans="1:13">
      <c r="A22" s="7" t="s">
        <v>30</v>
      </c>
      <c r="B22" s="7"/>
      <c r="C22" s="7"/>
    </row>
    <row r="23" spans="1:13">
      <c r="A23" s="34" t="s">
        <v>45</v>
      </c>
      <c r="B23" s="36">
        <f>A12*SUMPRODUCT(B12:M12,B$17:M$17)</f>
        <v>2025</v>
      </c>
      <c r="C23" s="34" t="s">
        <v>29</v>
      </c>
      <c r="D23" s="35">
        <v>2025</v>
      </c>
    </row>
    <row r="24" spans="1:13">
      <c r="A24" s="34" t="s">
        <v>46</v>
      </c>
      <c r="B24" s="36">
        <f>A13*SUMPRODUCT(B13:M13,B$17:M$17)</f>
        <v>930</v>
      </c>
      <c r="C24" s="34" t="s">
        <v>29</v>
      </c>
      <c r="D24" s="35">
        <v>930</v>
      </c>
    </row>
    <row r="25" spans="1:13">
      <c r="A25" s="34" t="s">
        <v>47</v>
      </c>
      <c r="B25" s="36">
        <f>A14*SUMPRODUCT(B14:M14,B$17:M$17)</f>
        <v>625</v>
      </c>
      <c r="C25" s="34" t="s">
        <v>29</v>
      </c>
      <c r="D25" s="35">
        <v>625</v>
      </c>
    </row>
    <row r="26" spans="1:13">
      <c r="A26" s="34" t="s">
        <v>48</v>
      </c>
      <c r="B26" s="36">
        <f>SUM(I17:M17)</f>
        <v>30</v>
      </c>
      <c r="C26" s="34" t="s">
        <v>10</v>
      </c>
      <c r="D26" s="35">
        <v>30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6F0F5-2DF7-4105-A9C9-F159B73B4F1C}">
  <dimension ref="A9:M26"/>
  <sheetViews>
    <sheetView workbookViewId="0">
      <selection activeCell="E20" sqref="E20"/>
    </sheetView>
  </sheetViews>
  <sheetFormatPr defaultRowHeight="13.8"/>
  <cols>
    <col min="1" max="1" width="21" customWidth="1"/>
  </cols>
  <sheetData>
    <row r="9" spans="1:13">
      <c r="B9" s="7" t="s">
        <v>11</v>
      </c>
    </row>
    <row r="10" spans="1:13">
      <c r="A10" s="7" t="s">
        <v>12</v>
      </c>
      <c r="B10" s="10">
        <v>10</v>
      </c>
      <c r="I10" s="10">
        <v>8</v>
      </c>
    </row>
    <row r="11" spans="1:13">
      <c r="A11" s="11" t="s">
        <v>13</v>
      </c>
      <c r="B11" s="12" t="s">
        <v>14</v>
      </c>
      <c r="C11" s="12" t="s">
        <v>15</v>
      </c>
      <c r="D11" s="12" t="s">
        <v>16</v>
      </c>
      <c r="E11" s="12" t="s">
        <v>17</v>
      </c>
      <c r="F11" s="12" t="s">
        <v>18</v>
      </c>
      <c r="G11" s="12" t="s">
        <v>19</v>
      </c>
      <c r="H11" s="12" t="s">
        <v>20</v>
      </c>
      <c r="I11" s="13" t="s">
        <v>21</v>
      </c>
      <c r="J11" s="13" t="s">
        <v>22</v>
      </c>
      <c r="K11" s="13" t="s">
        <v>23</v>
      </c>
      <c r="L11" s="13" t="s">
        <v>24</v>
      </c>
      <c r="M11" s="13" t="s">
        <v>25</v>
      </c>
    </row>
    <row r="12" spans="1:13">
      <c r="A12">
        <v>4.5</v>
      </c>
      <c r="B12" s="5">
        <v>2</v>
      </c>
      <c r="C12" s="5">
        <v>1</v>
      </c>
      <c r="D12" s="5">
        <v>1</v>
      </c>
      <c r="E12" s="5">
        <v>0</v>
      </c>
      <c r="F12" s="5">
        <v>0</v>
      </c>
      <c r="G12" s="5">
        <v>0</v>
      </c>
      <c r="H12" s="5">
        <v>0</v>
      </c>
      <c r="I12" s="14">
        <v>1</v>
      </c>
      <c r="J12" s="14">
        <v>1</v>
      </c>
      <c r="K12" s="14">
        <v>0</v>
      </c>
      <c r="L12" s="14">
        <v>0</v>
      </c>
      <c r="M12" s="14">
        <v>0</v>
      </c>
    </row>
    <row r="13" spans="1:13">
      <c r="A13">
        <v>3</v>
      </c>
      <c r="B13" s="5">
        <v>0</v>
      </c>
      <c r="C13" s="5">
        <v>1</v>
      </c>
      <c r="D13" s="5">
        <v>0</v>
      </c>
      <c r="E13" s="5">
        <v>3</v>
      </c>
      <c r="F13" s="5">
        <v>2</v>
      </c>
      <c r="G13" s="5">
        <v>1</v>
      </c>
      <c r="H13" s="5">
        <v>0</v>
      </c>
      <c r="I13" s="14">
        <v>1</v>
      </c>
      <c r="J13" s="14">
        <v>0</v>
      </c>
      <c r="K13" s="14">
        <v>2</v>
      </c>
      <c r="L13" s="14">
        <v>1</v>
      </c>
      <c r="M13" s="14">
        <v>0</v>
      </c>
    </row>
    <row r="14" spans="1:13">
      <c r="A14">
        <v>2.5</v>
      </c>
      <c r="B14" s="5">
        <v>0</v>
      </c>
      <c r="C14" s="5">
        <v>1</v>
      </c>
      <c r="D14" s="5">
        <v>2</v>
      </c>
      <c r="E14" s="5">
        <v>0</v>
      </c>
      <c r="F14" s="5">
        <v>1</v>
      </c>
      <c r="G14" s="5">
        <v>2</v>
      </c>
      <c r="H14" s="5">
        <v>4</v>
      </c>
      <c r="I14" s="14">
        <v>0</v>
      </c>
      <c r="J14" s="14">
        <v>1</v>
      </c>
      <c r="K14" s="14">
        <v>0</v>
      </c>
      <c r="L14" s="14">
        <v>2</v>
      </c>
      <c r="M14" s="14">
        <v>3</v>
      </c>
    </row>
    <row r="15" spans="1:13" ht="27.6">
      <c r="A15" s="15" t="s">
        <v>26</v>
      </c>
      <c r="B15" s="16">
        <f t="shared" ref="B15:H15" si="0">$B$10-SUMPRODUCT(B12:B14,$A12:$A14)</f>
        <v>1</v>
      </c>
      <c r="C15" s="16">
        <f t="shared" si="0"/>
        <v>0</v>
      </c>
      <c r="D15" s="16">
        <f t="shared" si="0"/>
        <v>0.5</v>
      </c>
      <c r="E15" s="16">
        <f t="shared" si="0"/>
        <v>1</v>
      </c>
      <c r="F15" s="16">
        <f t="shared" si="0"/>
        <v>1.5</v>
      </c>
      <c r="G15" s="16">
        <f t="shared" si="0"/>
        <v>2</v>
      </c>
      <c r="H15" s="16">
        <f t="shared" si="0"/>
        <v>0</v>
      </c>
      <c r="I15" s="16">
        <f>$I$10-SUMPRODUCT(I12:I14,$A12:$A14)</f>
        <v>0.5</v>
      </c>
      <c r="J15" s="16">
        <f>$I$10-SUMPRODUCT(J12:J14,$A12:$A14)</f>
        <v>1</v>
      </c>
      <c r="K15" s="16">
        <f>$I$10-SUMPRODUCT(K12:K14,$A12:$A14)</f>
        <v>2</v>
      </c>
      <c r="L15" s="16">
        <f>$I$10-SUMPRODUCT(L12:L14,$A12:$A14)</f>
        <v>0</v>
      </c>
      <c r="M15" s="16">
        <f>$I$10-SUMPRODUCT(M12:M14,$A12:$A14)</f>
        <v>0.5</v>
      </c>
    </row>
    <row r="17" spans="1:13">
      <c r="A17" t="s">
        <v>27</v>
      </c>
      <c r="B17" s="6">
        <v>100</v>
      </c>
      <c r="C17" s="6">
        <v>250</v>
      </c>
      <c r="D17" s="6">
        <v>0</v>
      </c>
      <c r="E17" s="6">
        <v>20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</row>
    <row r="19" spans="1:13">
      <c r="B19" s="7" t="s">
        <v>44</v>
      </c>
    </row>
    <row r="20" spans="1:13">
      <c r="B20" s="69">
        <f>SUMPRODUCT(B15:M15,B17:M17)</f>
        <v>120</v>
      </c>
      <c r="C20" s="7" t="s">
        <v>43</v>
      </c>
    </row>
    <row r="21" spans="1:13">
      <c r="A21" s="66" t="s">
        <v>76</v>
      </c>
      <c r="B21" s="68">
        <f>SUM(B17:M17)</f>
        <v>370</v>
      </c>
      <c r="C21" s="7" t="s">
        <v>28</v>
      </c>
    </row>
    <row r="22" spans="1:13">
      <c r="A22" s="7" t="s">
        <v>30</v>
      </c>
      <c r="B22" s="7"/>
      <c r="C22" s="7"/>
    </row>
    <row r="23" spans="1:13">
      <c r="A23" s="34" t="s">
        <v>45</v>
      </c>
      <c r="B23" s="36">
        <f>A12*SUMPRODUCT(B12:M12,B$17:M$17)</f>
        <v>2025</v>
      </c>
      <c r="C23" s="34" t="s">
        <v>29</v>
      </c>
      <c r="D23" s="35">
        <v>2025</v>
      </c>
    </row>
    <row r="24" spans="1:13">
      <c r="A24" s="34" t="s">
        <v>46</v>
      </c>
      <c r="B24" s="36">
        <f>A13*SUMPRODUCT(B13:M13,B$17:M$17)</f>
        <v>930</v>
      </c>
      <c r="C24" s="34" t="s">
        <v>29</v>
      </c>
      <c r="D24" s="35">
        <v>930</v>
      </c>
    </row>
    <row r="25" spans="1:13">
      <c r="A25" s="34" t="s">
        <v>47</v>
      </c>
      <c r="B25" s="36">
        <f>A14*SUMPRODUCT(B14:M14,B$17:M$17)</f>
        <v>625</v>
      </c>
      <c r="C25" s="34" t="s">
        <v>29</v>
      </c>
      <c r="D25" s="35">
        <v>625</v>
      </c>
    </row>
    <row r="26" spans="1:13">
      <c r="A26" s="34" t="s">
        <v>48</v>
      </c>
      <c r="B26" s="36">
        <f>SUM(I17:M17)</f>
        <v>0</v>
      </c>
      <c r="C26" s="34" t="s">
        <v>10</v>
      </c>
      <c r="D26" s="35">
        <v>30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3F02C-5B04-4D47-9171-74B4C4F9DA75}">
  <dimension ref="A1:M22"/>
  <sheetViews>
    <sheetView workbookViewId="0">
      <selection activeCell="K7" sqref="K7"/>
    </sheetView>
  </sheetViews>
  <sheetFormatPr defaultColWidth="9" defaultRowHeight="14.4"/>
  <cols>
    <col min="1" max="9" width="9" style="46"/>
    <col min="10" max="10" width="10.5" style="46" customWidth="1"/>
    <col min="11" max="16384" width="9" style="46"/>
  </cols>
  <sheetData>
    <row r="1" spans="1:13">
      <c r="A1" s="45" t="s">
        <v>57</v>
      </c>
    </row>
    <row r="2" spans="1:13" ht="15" thickBot="1">
      <c r="A2" s="45" t="s">
        <v>58</v>
      </c>
    </row>
    <row r="3" spans="1:13" ht="15" thickBot="1">
      <c r="A3" s="47" t="s">
        <v>14</v>
      </c>
      <c r="B3" s="48" t="s">
        <v>15</v>
      </c>
      <c r="C3" s="48" t="s">
        <v>16</v>
      </c>
      <c r="D3" s="48" t="s">
        <v>17</v>
      </c>
      <c r="E3" s="48" t="s">
        <v>18</v>
      </c>
      <c r="F3" s="48" t="s">
        <v>19</v>
      </c>
      <c r="G3" s="48" t="s">
        <v>20</v>
      </c>
      <c r="J3" s="49" t="s">
        <v>44</v>
      </c>
    </row>
    <row r="4" spans="1:13">
      <c r="A4" s="50">
        <v>600</v>
      </c>
      <c r="B4" s="50">
        <v>0</v>
      </c>
      <c r="C4" s="50">
        <v>0</v>
      </c>
      <c r="D4" s="50">
        <v>0</v>
      </c>
      <c r="E4" s="50">
        <v>1800</v>
      </c>
      <c r="F4" s="50">
        <v>0</v>
      </c>
      <c r="G4" s="50">
        <v>400</v>
      </c>
      <c r="J4" s="45" t="s">
        <v>59</v>
      </c>
      <c r="K4" s="51">
        <f>SUMPRODUCT(A4:G4,B22:H22)</f>
        <v>220</v>
      </c>
      <c r="L4" s="61" t="s">
        <v>72</v>
      </c>
    </row>
    <row r="6" spans="1:13">
      <c r="A6" s="45" t="s">
        <v>60</v>
      </c>
      <c r="J6" s="45" t="s">
        <v>9</v>
      </c>
    </row>
    <row r="7" spans="1:13">
      <c r="A7" s="45" t="s">
        <v>61</v>
      </c>
      <c r="J7" s="45" t="s">
        <v>62</v>
      </c>
      <c r="K7" s="52">
        <f>SUMPRODUCT(B19:H19,A4:G4)</f>
        <v>1200</v>
      </c>
      <c r="L7" s="53" t="s">
        <v>29</v>
      </c>
      <c r="M7" s="54">
        <f>A15</f>
        <v>1200</v>
      </c>
    </row>
    <row r="8" spans="1:13">
      <c r="A8" s="46">
        <v>1200</v>
      </c>
      <c r="J8" s="45" t="s">
        <v>63</v>
      </c>
      <c r="K8" s="52">
        <f>SUMPRODUCT(A4:G4,B20:H20)</f>
        <v>3600</v>
      </c>
      <c r="L8" s="53" t="s">
        <v>29</v>
      </c>
      <c r="M8" s="54">
        <f>B15</f>
        <v>3600</v>
      </c>
    </row>
    <row r="9" spans="1:13">
      <c r="A9" s="45" t="s">
        <v>64</v>
      </c>
      <c r="J9" s="45" t="s">
        <v>65</v>
      </c>
      <c r="K9" s="52">
        <f>SUMPRODUCT(A4:G4,B21:H21)</f>
        <v>6000</v>
      </c>
      <c r="L9" s="53" t="s">
        <v>29</v>
      </c>
      <c r="M9" s="54">
        <f>C15</f>
        <v>6000</v>
      </c>
    </row>
    <row r="10" spans="1:13">
      <c r="A10" s="53" t="s">
        <v>5</v>
      </c>
      <c r="B10" s="53" t="s">
        <v>6</v>
      </c>
      <c r="C10" s="53" t="s">
        <v>7</v>
      </c>
    </row>
    <row r="11" spans="1:13">
      <c r="A11" s="55">
        <v>1</v>
      </c>
      <c r="B11" s="55">
        <v>3</v>
      </c>
      <c r="C11" s="55">
        <v>5</v>
      </c>
    </row>
    <row r="13" spans="1:13">
      <c r="A13" s="45" t="s">
        <v>66</v>
      </c>
    </row>
    <row r="14" spans="1:13">
      <c r="A14" s="53" t="s">
        <v>5</v>
      </c>
      <c r="B14" s="53" t="s">
        <v>6</v>
      </c>
      <c r="C14" s="53" t="s">
        <v>7</v>
      </c>
    </row>
    <row r="15" spans="1:13">
      <c r="A15" s="55">
        <f>A11*A8</f>
        <v>1200</v>
      </c>
      <c r="B15" s="55">
        <f>B11*A8</f>
        <v>3600</v>
      </c>
      <c r="C15" s="55">
        <f>C11*A8</f>
        <v>6000</v>
      </c>
    </row>
    <row r="17" spans="1:9" ht="15" thickBot="1">
      <c r="A17" s="46" t="s">
        <v>67</v>
      </c>
    </row>
    <row r="18" spans="1:9" ht="15" thickBot="1">
      <c r="A18" s="45" t="s">
        <v>68</v>
      </c>
      <c r="B18" s="47" t="s">
        <v>14</v>
      </c>
      <c r="C18" s="48" t="s">
        <v>15</v>
      </c>
      <c r="D18" s="48" t="s">
        <v>16</v>
      </c>
      <c r="E18" s="48" t="s">
        <v>17</v>
      </c>
      <c r="F18" s="48" t="s">
        <v>18</v>
      </c>
      <c r="G18" s="48" t="s">
        <v>19</v>
      </c>
      <c r="H18" s="48" t="s">
        <v>20</v>
      </c>
    </row>
    <row r="19" spans="1:9" ht="15" thickBot="1">
      <c r="A19" s="53" t="s">
        <v>5</v>
      </c>
      <c r="B19" s="56">
        <v>2</v>
      </c>
      <c r="C19" s="57">
        <v>1</v>
      </c>
      <c r="D19" s="57">
        <v>1</v>
      </c>
      <c r="E19" s="57">
        <v>0</v>
      </c>
      <c r="F19" s="57">
        <v>0</v>
      </c>
      <c r="G19" s="57">
        <v>0</v>
      </c>
      <c r="H19" s="57">
        <v>0</v>
      </c>
    </row>
    <row r="20" spans="1:9" ht="15" thickBot="1">
      <c r="A20" s="53" t="s">
        <v>6</v>
      </c>
      <c r="B20" s="56">
        <v>0</v>
      </c>
      <c r="C20" s="57">
        <v>1</v>
      </c>
      <c r="D20" s="57">
        <v>0</v>
      </c>
      <c r="E20" s="57">
        <v>3</v>
      </c>
      <c r="F20" s="57">
        <v>2</v>
      </c>
      <c r="G20" s="57">
        <v>1</v>
      </c>
      <c r="H20" s="57">
        <v>0</v>
      </c>
    </row>
    <row r="21" spans="1:9" ht="15" thickBot="1">
      <c r="A21" s="53" t="s">
        <v>7</v>
      </c>
      <c r="B21" s="56">
        <v>0</v>
      </c>
      <c r="C21" s="57">
        <v>1</v>
      </c>
      <c r="D21" s="57">
        <v>3</v>
      </c>
      <c r="E21" s="57">
        <v>0</v>
      </c>
      <c r="F21" s="57">
        <v>2</v>
      </c>
      <c r="G21" s="57">
        <v>4</v>
      </c>
      <c r="H21" s="57">
        <v>6</v>
      </c>
    </row>
    <row r="22" spans="1:9" ht="15" thickBot="1">
      <c r="A22" s="53" t="s">
        <v>69</v>
      </c>
      <c r="B22" s="56">
        <v>0</v>
      </c>
      <c r="C22" s="57">
        <v>0.5</v>
      </c>
      <c r="D22" s="57">
        <v>0.5</v>
      </c>
      <c r="E22" s="57">
        <v>0.1</v>
      </c>
      <c r="F22" s="57">
        <v>0.1</v>
      </c>
      <c r="G22" s="57">
        <v>0.1</v>
      </c>
      <c r="H22" s="57">
        <v>0.1</v>
      </c>
      <c r="I22" s="45" t="s">
        <v>70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Zad. 1 rozw.</vt:lpstr>
      <vt:lpstr>Zad. 2 v1 rozw.</vt:lpstr>
      <vt:lpstr>Zad. 2 v2 rozw.</vt:lpstr>
      <vt:lpstr>Zad. 3 rozw.</vt:lpstr>
      <vt:lpstr>Zad. 4 v1 rozw.</vt:lpstr>
      <vt:lpstr>Zad. 4 v2 rozw.</vt:lpstr>
      <vt:lpstr>Zad. 5 v1 rozw.</vt:lpstr>
      <vt:lpstr>Zad. 5 v2 rozw.</vt:lpstr>
      <vt:lpstr>Zad. 6 - rozw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</dc:creator>
  <cp:lastModifiedBy>Tomasz Pisula</cp:lastModifiedBy>
  <dcterms:created xsi:type="dcterms:W3CDTF">2011-11-22T08:19:35Z</dcterms:created>
  <dcterms:modified xsi:type="dcterms:W3CDTF">2025-10-28T09:35:57Z</dcterms:modified>
</cp:coreProperties>
</file>