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PL 2025\Laboratorium\"/>
    </mc:Choice>
  </mc:AlternateContent>
  <xr:revisionPtr revIDLastSave="0" documentId="13_ncr:1_{D4004285-4EF7-4833-8FD6-AF917B393B3D}" xr6:coauthVersionLast="47" xr6:coauthVersionMax="47" xr10:uidLastSave="{00000000-0000-0000-0000-000000000000}"/>
  <bookViews>
    <workbookView xWindow="-98" yWindow="-98" windowWidth="28996" windowHeight="15796" xr2:uid="{247B7931-507A-4A59-B607-B98BA50D1814}"/>
  </bookViews>
  <sheets>
    <sheet name="Zad. 1." sheetId="13" r:id="rId1"/>
    <sheet name="Zad. 2. (v1)" sheetId="14" r:id="rId2"/>
    <sheet name="Zad. 2. (v2)" sheetId="17" r:id="rId3"/>
    <sheet name="Zad. 3." sheetId="2" r:id="rId4"/>
    <sheet name="Zad. 4." sheetId="10" r:id="rId5"/>
    <sheet name="Zad. 5." sheetId="3" r:id="rId6"/>
    <sheet name="Zad. 6." sheetId="4" r:id="rId7"/>
    <sheet name="Zad. 7. a" sheetId="5" r:id="rId8"/>
    <sheet name="Zad. 7. b" sheetId="16" r:id="rId9"/>
    <sheet name="Zad. 8. Rozwózki" sheetId="11" r:id="rId10"/>
    <sheet name="Zad. 9. komiwojażer" sheetId="12" r:id="rId11"/>
    <sheet name="Zad. 10." sheetId="1" r:id="rId12"/>
    <sheet name="Zad. 11." sheetId="6" r:id="rId13"/>
    <sheet name="Zad. 12." sheetId="8" r:id="rId14"/>
    <sheet name="Zad. 12 e" sheetId="9" r:id="rId15"/>
    <sheet name="Zad. 13" sheetId="7" r:id="rId16"/>
  </sheets>
  <definedNames>
    <definedName name="solver_adj" localSheetId="0" hidden="1">'Zad. 1.'!$I$6:$I$10</definedName>
    <definedName name="solver_adj" localSheetId="11" hidden="1">'Zad. 10.'!$C$18:$L$27</definedName>
    <definedName name="solver_adj" localSheetId="12" hidden="1">'Zad. 11.'!$Z$24:$AI$33</definedName>
    <definedName name="solver_adj" localSheetId="14" hidden="1">'Zad. 12 e'!$M$20:$X$31</definedName>
    <definedName name="solver_adj" localSheetId="13" hidden="1">'Zad. 12.'!$M$20:$X$31</definedName>
    <definedName name="solver_adj" localSheetId="15" hidden="1">'Zad. 13'!$K$18:$T$27</definedName>
    <definedName name="solver_adj" localSheetId="1" hidden="1">'Zad. 2. (v1)'!$G$8:$H$13</definedName>
    <definedName name="solver_adj" localSheetId="2" hidden="1">'Zad. 2. (v2)'!$G$8:$H$13</definedName>
    <definedName name="solver_adj" localSheetId="3" hidden="1">'Zad. 3.'!$D$20:$F$22</definedName>
    <definedName name="solver_adj" localSheetId="4" hidden="1">'Zad. 4.'!$I$9:$I$13,'Zad. 4.'!$M$9:$R$13</definedName>
    <definedName name="solver_adj" localSheetId="5" hidden="1">'Zad. 5.'!$L$20:$O$22</definedName>
    <definedName name="solver_adj" localSheetId="6" hidden="1">'Zad. 6.'!$G$13:$J$16</definedName>
    <definedName name="solver_adj" localSheetId="7" hidden="1">'Zad. 7. a'!$G$12:$H$17</definedName>
    <definedName name="solver_adj" localSheetId="8" hidden="1">'Zad. 7. b'!$G$12:$H$17</definedName>
    <definedName name="solver_adj" localSheetId="9" hidden="1">'Zad. 8. Rozwózki'!$K$5:$P$10,'Zad. 8. Rozwózki'!$S$5:$X$10</definedName>
    <definedName name="solver_adj" localSheetId="10" hidden="1">'Zad. 9. komiwojażer'!$G$6:$K$10,'Zad. 9. komiwojażer'!$L$6:$L$10</definedName>
    <definedName name="solver_cvg" localSheetId="0" hidden="1">0.0001</definedName>
    <definedName name="solver_cvg" localSheetId="11" hidden="1">0.0001</definedName>
    <definedName name="solver_cvg" localSheetId="12" hidden="1">0.0001</definedName>
    <definedName name="solver_cvg" localSheetId="14" hidden="1">0.0001</definedName>
    <definedName name="solver_cvg" localSheetId="13" hidden="1">0.0001</definedName>
    <definedName name="solver_cvg" localSheetId="15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cvg" localSheetId="10" hidden="1">0.0001</definedName>
    <definedName name="solver_drv" localSheetId="0" hidden="1">1</definedName>
    <definedName name="solver_drv" localSheetId="11" hidden="1">1</definedName>
    <definedName name="solver_drv" localSheetId="12" hidden="1">1</definedName>
    <definedName name="solver_drv" localSheetId="14" hidden="1">1</definedName>
    <definedName name="solver_drv" localSheetId="13" hidden="1">2</definedName>
    <definedName name="solver_drv" localSheetId="15" hidden="1">2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2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1</definedName>
    <definedName name="solver_drv" localSheetId="10" hidden="1">1</definedName>
    <definedName name="solver_eng" localSheetId="0" hidden="1">1</definedName>
    <definedName name="solver_eng" localSheetId="11" hidden="1">2</definedName>
    <definedName name="solver_eng" localSheetId="12" hidden="1">2</definedName>
    <definedName name="solver_eng" localSheetId="14" hidden="1">2</definedName>
    <definedName name="solver_eng" localSheetId="13" hidden="1">2</definedName>
    <definedName name="solver_eng" localSheetId="15" hidden="1">1</definedName>
    <definedName name="solver_eng" localSheetId="1" hidden="1">1</definedName>
    <definedName name="solver_eng" localSheetId="2" hidden="1">1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ng" localSheetId="8" hidden="1">2</definedName>
    <definedName name="solver_eng" localSheetId="9" hidden="1">2</definedName>
    <definedName name="solver_eng" localSheetId="10" hidden="1">2</definedName>
    <definedName name="solver_est" localSheetId="0" hidden="1">1</definedName>
    <definedName name="solver_est" localSheetId="11" hidden="1">1</definedName>
    <definedName name="solver_est" localSheetId="12" hidden="1">1</definedName>
    <definedName name="solver_est" localSheetId="14" hidden="1">1</definedName>
    <definedName name="solver_est" localSheetId="13" hidden="1">1</definedName>
    <definedName name="solver_est" localSheetId="15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est" localSheetId="10" hidden="1">1</definedName>
    <definedName name="solver_itr" localSheetId="0" hidden="1">2147483647</definedName>
    <definedName name="solver_itr" localSheetId="11" hidden="1">2147483647</definedName>
    <definedName name="solver_itr" localSheetId="12" hidden="1">2147483647</definedName>
    <definedName name="solver_itr" localSheetId="14" hidden="1">2147483647</definedName>
    <definedName name="solver_itr" localSheetId="13" hidden="1">2147483647</definedName>
    <definedName name="solver_itr" localSheetId="15" hidden="1">2147483647</definedName>
    <definedName name="solver_itr" localSheetId="1" hidden="1">2147483647</definedName>
    <definedName name="solver_itr" localSheetId="2" hidden="1">2147483647</definedName>
    <definedName name="solver_itr" localSheetId="3" hidden="1">100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7" hidden="1">2147483647</definedName>
    <definedName name="solver_itr" localSheetId="8" hidden="1">100</definedName>
    <definedName name="solver_itr" localSheetId="9" hidden="1">2147483647</definedName>
    <definedName name="solver_itr" localSheetId="10" hidden="1">2147483647</definedName>
    <definedName name="solver_lhs1" localSheetId="0" hidden="1">'Zad. 1.'!$I$6:$I$10</definedName>
    <definedName name="solver_lhs1" localSheetId="11" hidden="1">'Zad. 10.'!$C$18:$L$27</definedName>
    <definedName name="solver_lhs1" localSheetId="12" hidden="1">'Zad. 11.'!$AJ$24</definedName>
    <definedName name="solver_lhs1" localSheetId="14" hidden="1">'Zad. 12 e'!$M$20:$X$31</definedName>
    <definedName name="solver_lhs1" localSheetId="13" hidden="1">'Zad. 12.'!$M$20:$X$31</definedName>
    <definedName name="solver_lhs1" localSheetId="15" hidden="1">'Zad. 13'!$K$18:$T$27</definedName>
    <definedName name="solver_lhs1" localSheetId="1" hidden="1">'Zad. 2. (v1)'!$G$14:$H$14</definedName>
    <definedName name="solver_lhs1" localSheetId="2" hidden="1">'Zad. 2. (v2)'!$G$14:$H$14</definedName>
    <definedName name="solver_lhs1" localSheetId="3" hidden="1">'Zad. 3.'!$D$24:$F$24</definedName>
    <definedName name="solver_lhs1" localSheetId="4" hidden="1">'Zad. 4.'!$I$9:$I$13</definedName>
    <definedName name="solver_lhs1" localSheetId="5" hidden="1">'Zad. 5.'!$F$33:$I$33</definedName>
    <definedName name="solver_lhs1" localSheetId="6" hidden="1">'Zad. 6.'!$G$13:$J$16</definedName>
    <definedName name="solver_lhs1" localSheetId="7" hidden="1">'Zad. 7. a'!$G$12:$H$17</definedName>
    <definedName name="solver_lhs1" localSheetId="8" hidden="1">'Zad. 7. b'!$G$12:$H$17</definedName>
    <definedName name="solver_lhs1" localSheetId="9" hidden="1">'Zad. 8. Rozwózki'!$K$5:$P$10</definedName>
    <definedName name="solver_lhs1" localSheetId="10" hidden="1">'Zad. 9. komiwojażer'!$G$11:$K$11</definedName>
    <definedName name="solver_lhs10" localSheetId="9" hidden="1">'Zad. 8. Rozwózki'!$Y$6:$Y$10</definedName>
    <definedName name="solver_lhs10" localSheetId="10" hidden="1">'Zad. 9. komiwojażer'!$Z$9</definedName>
    <definedName name="solver_lhs11" localSheetId="10" hidden="1">'Zad. 9. komiwojażer'!$AC$7</definedName>
    <definedName name="solver_lhs12" localSheetId="10" hidden="1">'Zad. 9. komiwojażer'!$Z$8</definedName>
    <definedName name="solver_lhs13" localSheetId="10" hidden="1">'Zad. 9. komiwojażer'!$AB$8</definedName>
    <definedName name="solver_lhs14" localSheetId="10" hidden="1">'Zad. 9. komiwojażer'!$AC$8</definedName>
    <definedName name="solver_lhs15" localSheetId="10" hidden="1">'Zad. 9. komiwojażer'!$Z$9</definedName>
    <definedName name="solver_lhs16" localSheetId="10" hidden="1">'Zad. 9. komiwojażer'!$AA$10</definedName>
    <definedName name="solver_lhs17" localSheetId="10" hidden="1">'Zad. 9. komiwojażer'!$Z$10</definedName>
    <definedName name="solver_lhs18" localSheetId="10" hidden="1">'Zad. 9. komiwojażer'!$Z$10</definedName>
    <definedName name="solver_lhs19" localSheetId="10" hidden="1">'Zad. 9. komiwojażer'!$AA$10</definedName>
    <definedName name="solver_lhs2" localSheetId="0" hidden="1">'Zad. 1.'!$I$6:$I$10</definedName>
    <definedName name="solver_lhs2" localSheetId="11" hidden="1">'Zad. 10.'!$D$28:$K$28</definedName>
    <definedName name="solver_lhs2" localSheetId="12" hidden="1">'Zad. 11.'!$AJ$25:$AJ$32</definedName>
    <definedName name="solver_lhs2" localSheetId="14" hidden="1">'Zad. 12 e'!$N$32:$W$32</definedName>
    <definedName name="solver_lhs2" localSheetId="13" hidden="1">'Zad. 12.'!$Y$20</definedName>
    <definedName name="solver_lhs2" localSheetId="15" hidden="1">'Zad. 13'!$T$28</definedName>
    <definedName name="solver_lhs2" localSheetId="1" hidden="1">'Zad. 2. (v1)'!$G$8:$H$13</definedName>
    <definedName name="solver_lhs2" localSheetId="2" hidden="1">'Zad. 2. (v2)'!$G$8:$H$13</definedName>
    <definedName name="solver_lhs2" localSheetId="3" hidden="1">'Zad. 3.'!$N$24:$N$26</definedName>
    <definedName name="solver_lhs2" localSheetId="4" hidden="1">'Zad. 4.'!$M$14:$R$14</definedName>
    <definedName name="solver_lhs2" localSheetId="5" hidden="1">'Zad. 5.'!$L$20:$O$22</definedName>
    <definedName name="solver_lhs2" localSheetId="6" hidden="1">'Zad. 6.'!$G$17:$J$17</definedName>
    <definedName name="solver_lhs2" localSheetId="7" hidden="1">'Zad. 7. a'!$I$12:$I$17</definedName>
    <definedName name="solver_lhs2" localSheetId="8" hidden="1">'Zad. 7. b'!$G$18:$H$18</definedName>
    <definedName name="solver_lhs2" localSheetId="9" hidden="1">'Zad. 8. Rozwózki'!$S$11</definedName>
    <definedName name="solver_lhs2" localSheetId="10" hidden="1">'Zad. 9. komiwojażer'!$G$6:$K$10</definedName>
    <definedName name="solver_lhs20" localSheetId="10" hidden="1">'Zad. 9. komiwojażer'!$AB$10</definedName>
    <definedName name="solver_lhs3" localSheetId="0" hidden="1">'Zad. 1.'!$I$6:$I$10</definedName>
    <definedName name="solver_lhs3" localSheetId="11" hidden="1">'Zad. 10.'!$M$18</definedName>
    <definedName name="solver_lhs3" localSheetId="12" hidden="1">'Zad. 11.'!$Z$24:$AI$33</definedName>
    <definedName name="solver_lhs3" localSheetId="14" hidden="1">'Zad. 12 e'!$X$32</definedName>
    <definedName name="solver_lhs3" localSheetId="13" hidden="1">'Zad. 12.'!$Y$21:$Y$30</definedName>
    <definedName name="solver_lhs3" localSheetId="15" hidden="1">'Zad. 13'!$U$18</definedName>
    <definedName name="solver_lhs3" localSheetId="1" hidden="1">'Zad. 2. (v1)'!$I$8:$I$13</definedName>
    <definedName name="solver_lhs3" localSheetId="2" hidden="1">'Zad. 2. (v2)'!$I$8:$I$13</definedName>
    <definedName name="solver_lhs3" localSheetId="3" hidden="1">'Zad. 3.'!$N$26</definedName>
    <definedName name="solver_lhs3" localSheetId="4" hidden="1">'Zad. 4.'!$S$9:$S$13</definedName>
    <definedName name="solver_lhs3" localSheetId="5" hidden="1">'Zad. 5.'!$P$20:$P$22</definedName>
    <definedName name="solver_lhs3" localSheetId="6" hidden="1">'Zad. 6.'!$K$13:$K$16</definedName>
    <definedName name="solver_lhs3" localSheetId="7" hidden="1">'Zad. 7. a'!$P$12:$P$17</definedName>
    <definedName name="solver_lhs3" localSheetId="8" hidden="1">'Zad. 7. b'!$I$12:$I$17</definedName>
    <definedName name="solver_lhs3" localSheetId="9" hidden="1">'Zad. 8. Rozwózki'!$S$5:$X$10</definedName>
    <definedName name="solver_lhs3" localSheetId="10" hidden="1">'Zad. 9. komiwojażer'!$L$6:$L$10</definedName>
    <definedName name="solver_lhs4" localSheetId="0" hidden="1">'Zad. 1.'!$L$11</definedName>
    <definedName name="solver_lhs4" localSheetId="11" hidden="1">'Zad. 10.'!$L$23:$L$26</definedName>
    <definedName name="solver_lhs4" localSheetId="14" hidden="1">'Zad. 12 e'!$Y$20</definedName>
    <definedName name="solver_lhs4" localSheetId="15" hidden="1">'Zad. 13'!$U$19:$U$26</definedName>
    <definedName name="solver_lhs4" localSheetId="1" hidden="1">'Zad. 2. (v1)'!$I$8:$I$13</definedName>
    <definedName name="solver_lhs4" localSheetId="2" hidden="1">'Zad. 2. (v2)'!$I$8:$I$13</definedName>
    <definedName name="solver_lhs4" localSheetId="3" hidden="1">'Zad. 3.'!$N$26</definedName>
    <definedName name="solver_lhs4" localSheetId="4" hidden="1">'Zad. 4.'!$S$9:$S$13</definedName>
    <definedName name="solver_lhs4" localSheetId="5" hidden="1">'Zad. 5.'!$I$33</definedName>
    <definedName name="solver_lhs4" localSheetId="6" hidden="1">'Zad. 6.'!$K$14</definedName>
    <definedName name="solver_lhs4" localSheetId="7" hidden="1">'Zad. 7. a'!$I$15</definedName>
    <definedName name="solver_lhs4" localSheetId="8" hidden="1">'Zad. 7. b'!$I$15</definedName>
    <definedName name="solver_lhs4" localSheetId="9" hidden="1">'Zad. 8. Rozwózki'!$T$11:$X$11</definedName>
    <definedName name="solver_lhs4" localSheetId="10" hidden="1">'Zad. 9. komiwojażer'!$L$6:$L$10</definedName>
    <definedName name="solver_lhs5" localSheetId="0" hidden="1">'Zad. 1.'!$I$7</definedName>
    <definedName name="solver_lhs5" localSheetId="11" hidden="1">'Zad. 10.'!$M$18</definedName>
    <definedName name="solver_lhs5" localSheetId="3" hidden="1">'Zad. 3.'!$N$26</definedName>
    <definedName name="solver_lhs5" localSheetId="5" hidden="1">'Zad. 5.'!$F$33</definedName>
    <definedName name="solver_lhs5" localSheetId="6" hidden="1">'Zad. 6.'!$K$15</definedName>
    <definedName name="solver_lhs5" localSheetId="7" hidden="1">'Zad. 7. a'!$I$16</definedName>
    <definedName name="solver_lhs5" localSheetId="8" hidden="1">'Zad. 7. b'!$I$16</definedName>
    <definedName name="solver_lhs5" localSheetId="9" hidden="1">'Zad. 8. Rozwózki'!$T$16:$X$16</definedName>
    <definedName name="solver_lhs5" localSheetId="10" hidden="1">'Zad. 9. komiwojażer'!$M$6:$M$10</definedName>
    <definedName name="solver_lhs6" localSheetId="0" hidden="1">'Zad. 1.'!$I$8</definedName>
    <definedName name="solver_lhs6" localSheetId="11" hidden="1">'Zad. 10.'!$M$19:$M$26</definedName>
    <definedName name="solver_lhs6" localSheetId="3" hidden="1">'Zad. 3.'!$N$26</definedName>
    <definedName name="solver_lhs6" localSheetId="5" hidden="1">'Zad. 5.'!$G$33</definedName>
    <definedName name="solver_lhs6" localSheetId="6" hidden="1">'Zad. 6.'!$K$16</definedName>
    <definedName name="solver_lhs6" localSheetId="9" hidden="1">'Zad. 8. Rozwózki'!$T$21</definedName>
    <definedName name="solver_lhs6" localSheetId="10" hidden="1">'Zad. 9. komiwojażer'!$Y$6:$AC$10</definedName>
    <definedName name="solver_lhs7" localSheetId="0" hidden="1">'Zad. 1.'!$I$9</definedName>
    <definedName name="solver_lhs7" localSheetId="11" hidden="1">'Zad. 10.'!$M$18</definedName>
    <definedName name="solver_lhs7" localSheetId="3" hidden="1">'Zad. 3.'!$N$26</definedName>
    <definedName name="solver_lhs7" localSheetId="5" hidden="1">'Zad. 5.'!$H$33</definedName>
    <definedName name="solver_lhs7" localSheetId="6" hidden="1">'Zad. 6.'!$H$17</definedName>
    <definedName name="solver_lhs7" localSheetId="9" hidden="1">'Zad. 8. Rozwózki'!$Y$5</definedName>
    <definedName name="solver_lhs7" localSheetId="10" hidden="1">'Zad. 9. komiwojażer'!$Z$9</definedName>
    <definedName name="solver_lhs8" localSheetId="0" hidden="1">'Zad. 1.'!$L$11</definedName>
    <definedName name="solver_lhs8" localSheetId="11" hidden="1">'Zad. 10.'!$M$19:$M$26</definedName>
    <definedName name="solver_lhs8" localSheetId="5" hidden="1">'Zad. 5.'!$I$33</definedName>
    <definedName name="solver_lhs8" localSheetId="6" hidden="1">'Zad. 6.'!$I$17</definedName>
    <definedName name="solver_lhs8" localSheetId="9" hidden="1">'Zad. 8. Rozwózki'!$Y$6:$Y$10</definedName>
    <definedName name="solver_lhs8" localSheetId="10" hidden="1">'Zad. 9. komiwojażer'!$Z$9</definedName>
    <definedName name="solver_lhs9" localSheetId="9" hidden="1">'Zad. 8. Rozwózki'!$Y$6:$Y$10</definedName>
    <definedName name="solver_lhs9" localSheetId="10" hidden="1">'Zad. 9. komiwojażer'!$Z$8</definedName>
    <definedName name="solver_lin" localSheetId="11" hidden="1">1</definedName>
    <definedName name="solver_lin" localSheetId="1" hidden="1">2</definedName>
    <definedName name="solver_lin" localSheetId="2" hidden="1">2</definedName>
    <definedName name="solver_lin" localSheetId="3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lin" localSheetId="8" hidden="1">1</definedName>
    <definedName name="solver_lin" localSheetId="10" hidden="1">1</definedName>
    <definedName name="solver_mip" localSheetId="0" hidden="1">2147483647</definedName>
    <definedName name="solver_mip" localSheetId="11" hidden="1">2147483647</definedName>
    <definedName name="solver_mip" localSheetId="12" hidden="1">2147483647</definedName>
    <definedName name="solver_mip" localSheetId="14" hidden="1">2147483647</definedName>
    <definedName name="solver_mip" localSheetId="13" hidden="1">2147483647</definedName>
    <definedName name="solver_mip" localSheetId="15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ip" localSheetId="9" hidden="1">2147483647</definedName>
    <definedName name="solver_mip" localSheetId="10" hidden="1">2147483647</definedName>
    <definedName name="solver_mni" localSheetId="0" hidden="1">30</definedName>
    <definedName name="solver_mni" localSheetId="11" hidden="1">30</definedName>
    <definedName name="solver_mni" localSheetId="12" hidden="1">30</definedName>
    <definedName name="solver_mni" localSheetId="14" hidden="1">30</definedName>
    <definedName name="solver_mni" localSheetId="13" hidden="1">30</definedName>
    <definedName name="solver_mni" localSheetId="15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ni" localSheetId="9" hidden="1">30</definedName>
    <definedName name="solver_mni" localSheetId="10" hidden="1">30</definedName>
    <definedName name="solver_mrt" localSheetId="0" hidden="1">0.075</definedName>
    <definedName name="solver_mrt" localSheetId="11" hidden="1">0.075</definedName>
    <definedName name="solver_mrt" localSheetId="12" hidden="1">0.075</definedName>
    <definedName name="solver_mrt" localSheetId="14" hidden="1">0.075</definedName>
    <definedName name="solver_mrt" localSheetId="13" hidden="1">0.075</definedName>
    <definedName name="solver_mrt" localSheetId="15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rt" localSheetId="9" hidden="1">0.075</definedName>
    <definedName name="solver_mrt" localSheetId="10" hidden="1">0.075</definedName>
    <definedName name="solver_msl" localSheetId="0" hidden="1">2</definedName>
    <definedName name="solver_msl" localSheetId="11" hidden="1">2</definedName>
    <definedName name="solver_msl" localSheetId="12" hidden="1">2</definedName>
    <definedName name="solver_msl" localSheetId="14" hidden="1">2</definedName>
    <definedName name="solver_msl" localSheetId="13" hidden="1">2</definedName>
    <definedName name="solver_msl" localSheetId="15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msl" localSheetId="9" hidden="1">2</definedName>
    <definedName name="solver_msl" localSheetId="10" hidden="1">2</definedName>
    <definedName name="solver_neg" localSheetId="0" hidden="1">1</definedName>
    <definedName name="solver_neg" localSheetId="11" hidden="1">1</definedName>
    <definedName name="solver_neg" localSheetId="12" hidden="1">1</definedName>
    <definedName name="solver_neg" localSheetId="14" hidden="1">1</definedName>
    <definedName name="solver_neg" localSheetId="13" hidden="1">1</definedName>
    <definedName name="solver_neg" localSheetId="15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eg" localSheetId="9" hidden="1">1</definedName>
    <definedName name="solver_neg" localSheetId="10" hidden="1">1</definedName>
    <definedName name="solver_nod" localSheetId="0" hidden="1">2147483647</definedName>
    <definedName name="solver_nod" localSheetId="11" hidden="1">2147483647</definedName>
    <definedName name="solver_nod" localSheetId="12" hidden="1">2147483647</definedName>
    <definedName name="solver_nod" localSheetId="14" hidden="1">2147483647</definedName>
    <definedName name="solver_nod" localSheetId="13" hidden="1">2147483647</definedName>
    <definedName name="solver_nod" localSheetId="15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od" localSheetId="9" hidden="1">2147483647</definedName>
    <definedName name="solver_nod" localSheetId="10" hidden="1">2147483647</definedName>
    <definedName name="solver_num" localSheetId="0" hidden="1">4</definedName>
    <definedName name="solver_num" localSheetId="11" hidden="1">3</definedName>
    <definedName name="solver_num" localSheetId="12" hidden="1">3</definedName>
    <definedName name="solver_num" localSheetId="14" hidden="1">4</definedName>
    <definedName name="solver_num" localSheetId="13" hidden="1">3</definedName>
    <definedName name="solver_num" localSheetId="15" hidden="1">4</definedName>
    <definedName name="solver_num" localSheetId="1" hidden="1">3</definedName>
    <definedName name="solver_num" localSheetId="2" hidden="1">3</definedName>
    <definedName name="solver_num" localSheetId="3" hidden="1">2</definedName>
    <definedName name="solver_num" localSheetId="4" hidden="1">3</definedName>
    <definedName name="solver_num" localSheetId="5" hidden="1">3</definedName>
    <definedName name="solver_num" localSheetId="6" hidden="1">3</definedName>
    <definedName name="solver_num" localSheetId="7" hidden="1">2</definedName>
    <definedName name="solver_num" localSheetId="8" hidden="1">3</definedName>
    <definedName name="solver_num" localSheetId="9" hidden="1">8</definedName>
    <definedName name="solver_num" localSheetId="10" hidden="1">6</definedName>
    <definedName name="solver_nwt" localSheetId="0" hidden="1">1</definedName>
    <definedName name="solver_nwt" localSheetId="11" hidden="1">1</definedName>
    <definedName name="solver_nwt" localSheetId="12" hidden="1">1</definedName>
    <definedName name="solver_nwt" localSheetId="14" hidden="1">1</definedName>
    <definedName name="solver_nwt" localSheetId="13" hidden="1">1</definedName>
    <definedName name="solver_nwt" localSheetId="15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nwt" localSheetId="10" hidden="1">1</definedName>
    <definedName name="solver_opt" localSheetId="0" hidden="1">'Zad. 1.'!$J$11</definedName>
    <definedName name="solver_opt" localSheetId="11" hidden="1">'Zad. 10.'!$L$28</definedName>
    <definedName name="solver_opt" localSheetId="12" hidden="1">'Zad. 11.'!$AI$34</definedName>
    <definedName name="solver_opt" localSheetId="14" hidden="1">'Zad. 12 e'!$M$65</definedName>
    <definedName name="solver_opt" localSheetId="13" hidden="1">'Zad. 12.'!$X$32</definedName>
    <definedName name="solver_opt" localSheetId="15" hidden="1">'Zad. 13'!$H$36</definedName>
    <definedName name="solver_opt" localSheetId="1" hidden="1">'Zad. 2. (v1)'!$F$18</definedName>
    <definedName name="solver_opt" localSheetId="2" hidden="1">'Zad. 2. (v2)'!$F$18</definedName>
    <definedName name="solver_opt" localSheetId="3" hidden="1">'Zad. 3.'!$D$37</definedName>
    <definedName name="solver_opt" localSheetId="4" hidden="1">'Zad. 4.'!$J$18</definedName>
    <definedName name="solver_opt" localSheetId="5" hidden="1">'Zad. 5.'!$M$36</definedName>
    <definedName name="solver_opt" localSheetId="6" hidden="1">'Zad. 6.'!$M$22</definedName>
    <definedName name="solver_opt" localSheetId="7" hidden="1">'Zad. 7. a'!$G$20</definedName>
    <definedName name="solver_opt" localSheetId="8" hidden="1">'Zad. 7. b'!$G$20</definedName>
    <definedName name="solver_opt" localSheetId="9" hidden="1">'Zad. 8. Rozwózki'!$F$23</definedName>
    <definedName name="solver_opt" localSheetId="10" hidden="1">'Zad. 9. komiwojażer'!$I$15</definedName>
    <definedName name="solver_pre" localSheetId="0" hidden="1">0.000001</definedName>
    <definedName name="solver_pre" localSheetId="11" hidden="1">0.000001</definedName>
    <definedName name="solver_pre" localSheetId="12" hidden="1">0.000001</definedName>
    <definedName name="solver_pre" localSheetId="14" hidden="1">0.000001</definedName>
    <definedName name="solver_pre" localSheetId="13" hidden="1">0.000001</definedName>
    <definedName name="solver_pre" localSheetId="15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pre" localSheetId="10" hidden="1">0.000001</definedName>
    <definedName name="solver_rbv" localSheetId="0" hidden="1">1</definedName>
    <definedName name="solver_rbv" localSheetId="11" hidden="1">1</definedName>
    <definedName name="solver_rbv" localSheetId="12" hidden="1">1</definedName>
    <definedName name="solver_rbv" localSheetId="14" hidden="1">1</definedName>
    <definedName name="solver_rbv" localSheetId="13" hidden="1">2</definedName>
    <definedName name="solver_rbv" localSheetId="15" hidden="1">2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2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bv" localSheetId="9" hidden="1">1</definedName>
    <definedName name="solver_rbv" localSheetId="10" hidden="1">1</definedName>
    <definedName name="solver_rel1" localSheetId="0" hidden="1">1</definedName>
    <definedName name="solver_rel1" localSheetId="11" hidden="1">1</definedName>
    <definedName name="solver_rel1" localSheetId="12" hidden="1">2</definedName>
    <definedName name="solver_rel1" localSheetId="14" hidden="1">1</definedName>
    <definedName name="solver_rel1" localSheetId="13" hidden="1">1</definedName>
    <definedName name="solver_rel1" localSheetId="15" hidden="1">1</definedName>
    <definedName name="solver_rel1" localSheetId="1" hidden="1">1</definedName>
    <definedName name="solver_rel1" localSheetId="2" hidden="1">1</definedName>
    <definedName name="solver_rel1" localSheetId="3" hidden="1">3</definedName>
    <definedName name="solver_rel1" localSheetId="4" hidden="1">5</definedName>
    <definedName name="solver_rel1" localSheetId="5" hidden="1">3</definedName>
    <definedName name="solver_rel1" localSheetId="6" hidden="1">5</definedName>
    <definedName name="solver_rel1" localSheetId="7" hidden="1">5</definedName>
    <definedName name="solver_rel1" localSheetId="8" hidden="1">5</definedName>
    <definedName name="solver_rel1" localSheetId="9" hidden="1">1</definedName>
    <definedName name="solver_rel1" localSheetId="10" hidden="1">2</definedName>
    <definedName name="solver_rel10" localSheetId="9" hidden="1">2</definedName>
    <definedName name="solver_rel10" localSheetId="10" hidden="1">1</definedName>
    <definedName name="solver_rel11" localSheetId="10" hidden="1">1</definedName>
    <definedName name="solver_rel12" localSheetId="10" hidden="1">1</definedName>
    <definedName name="solver_rel13" localSheetId="10" hidden="1">1</definedName>
    <definedName name="solver_rel14" localSheetId="10" hidden="1">1</definedName>
    <definedName name="solver_rel15" localSheetId="10" hidden="1">1</definedName>
    <definedName name="solver_rel16" localSheetId="10" hidden="1">1</definedName>
    <definedName name="solver_rel17" localSheetId="10" hidden="1">1</definedName>
    <definedName name="solver_rel18" localSheetId="10" hidden="1">1</definedName>
    <definedName name="solver_rel19" localSheetId="10" hidden="1">1</definedName>
    <definedName name="solver_rel2" localSheetId="0" hidden="1">4</definedName>
    <definedName name="solver_rel2" localSheetId="11" hidden="1">2</definedName>
    <definedName name="solver_rel2" localSheetId="12" hidden="1">2</definedName>
    <definedName name="solver_rel2" localSheetId="14" hidden="1">2</definedName>
    <definedName name="solver_rel2" localSheetId="13" hidden="1">2</definedName>
    <definedName name="solver_rel2" localSheetId="15" hidden="1">3</definedName>
    <definedName name="solver_rel2" localSheetId="1" hidden="1">4</definedName>
    <definedName name="solver_rel2" localSheetId="2" hidden="1">4</definedName>
    <definedName name="solver_rel2" localSheetId="3" hidden="1">1</definedName>
    <definedName name="solver_rel2" localSheetId="4" hidden="1">3</definedName>
    <definedName name="solver_rel2" localSheetId="5" hidden="1">4</definedName>
    <definedName name="solver_rel2" localSheetId="6" hidden="1">2</definedName>
    <definedName name="solver_rel2" localSheetId="7" hidden="1">2</definedName>
    <definedName name="solver_rel2" localSheetId="8" hidden="1">2</definedName>
    <definedName name="solver_rel2" localSheetId="9" hidden="1">2</definedName>
    <definedName name="solver_rel2" localSheetId="10" hidden="1">5</definedName>
    <definedName name="solver_rel20" localSheetId="10" hidden="1">1</definedName>
    <definedName name="solver_rel3" localSheetId="0" hidden="1">3</definedName>
    <definedName name="solver_rel3" localSheetId="11" hidden="1">2</definedName>
    <definedName name="solver_rel3" localSheetId="12" hidden="1">1</definedName>
    <definedName name="solver_rel3" localSheetId="14" hidden="1">3</definedName>
    <definedName name="solver_rel3" localSheetId="13" hidden="1">2</definedName>
    <definedName name="solver_rel3" localSheetId="15" hidden="1">2</definedName>
    <definedName name="solver_rel3" localSheetId="1" hidden="1">2</definedName>
    <definedName name="solver_rel3" localSheetId="2" hidden="1">2</definedName>
    <definedName name="solver_rel3" localSheetId="3" hidden="1">1</definedName>
    <definedName name="solver_rel3" localSheetId="4" hidden="1">1</definedName>
    <definedName name="solver_rel3" localSheetId="5" hidden="1">1</definedName>
    <definedName name="solver_rel3" localSheetId="6" hidden="1">2</definedName>
    <definedName name="solver_rel3" localSheetId="7" hidden="1">2</definedName>
    <definedName name="solver_rel3" localSheetId="8" hidden="1">2</definedName>
    <definedName name="solver_rel3" localSheetId="9" hidden="1">5</definedName>
    <definedName name="solver_rel3" localSheetId="10" hidden="1">1</definedName>
    <definedName name="solver_rel4" localSheetId="0" hidden="1">1</definedName>
    <definedName name="solver_rel4" localSheetId="11" hidden="1">1</definedName>
    <definedName name="solver_rel4" localSheetId="14" hidden="1">2</definedName>
    <definedName name="solver_rel4" localSheetId="15" hidden="1">2</definedName>
    <definedName name="solver_rel4" localSheetId="1" hidden="1">2</definedName>
    <definedName name="solver_rel4" localSheetId="2" hidden="1">2</definedName>
    <definedName name="solver_rel4" localSheetId="3" hidden="1">1</definedName>
    <definedName name="solver_rel4" localSheetId="4" hidden="1">1</definedName>
    <definedName name="solver_rel4" localSheetId="5" hidden="1">3</definedName>
    <definedName name="solver_rel4" localSheetId="6" hidden="1">2</definedName>
    <definedName name="solver_rel4" localSheetId="7" hidden="1">2</definedName>
    <definedName name="solver_rel4" localSheetId="8" hidden="1">2</definedName>
    <definedName name="solver_rel4" localSheetId="9" hidden="1">2</definedName>
    <definedName name="solver_rel4" localSheetId="10" hidden="1">4</definedName>
    <definedName name="solver_rel5" localSheetId="0" hidden="1">1</definedName>
    <definedName name="solver_rel5" localSheetId="11" hidden="1">2</definedName>
    <definedName name="solver_rel5" localSheetId="3" hidden="1">1</definedName>
    <definedName name="solver_rel5" localSheetId="5" hidden="1">3</definedName>
    <definedName name="solver_rel5" localSheetId="6" hidden="1">2</definedName>
    <definedName name="solver_rel5" localSheetId="7" hidden="1">2</definedName>
    <definedName name="solver_rel5" localSheetId="8" hidden="1">2</definedName>
    <definedName name="solver_rel5" localSheetId="9" hidden="1">2</definedName>
    <definedName name="solver_rel5" localSheetId="10" hidden="1">2</definedName>
    <definedName name="solver_rel6" localSheetId="0" hidden="1">1</definedName>
    <definedName name="solver_rel6" localSheetId="11" hidden="1">2</definedName>
    <definedName name="solver_rel6" localSheetId="3" hidden="1">1</definedName>
    <definedName name="solver_rel6" localSheetId="5" hidden="1">3</definedName>
    <definedName name="solver_rel6" localSheetId="6" hidden="1">2</definedName>
    <definedName name="solver_rel6" localSheetId="9" hidden="1">2</definedName>
    <definedName name="solver_rel6" localSheetId="10" hidden="1">1</definedName>
    <definedName name="solver_rel7" localSheetId="0" hidden="1">1</definedName>
    <definedName name="solver_rel7" localSheetId="11" hidden="1">2</definedName>
    <definedName name="solver_rel7" localSheetId="3" hidden="1">1</definedName>
    <definedName name="solver_rel7" localSheetId="5" hidden="1">3</definedName>
    <definedName name="solver_rel7" localSheetId="6" hidden="1">2</definedName>
    <definedName name="solver_rel7" localSheetId="9" hidden="1">2</definedName>
    <definedName name="solver_rel7" localSheetId="10" hidden="1">1</definedName>
    <definedName name="solver_rel8" localSheetId="0" hidden="1">1</definedName>
    <definedName name="solver_rel8" localSheetId="11" hidden="1">2</definedName>
    <definedName name="solver_rel8" localSheetId="5" hidden="1">3</definedName>
    <definedName name="solver_rel8" localSheetId="6" hidden="1">2</definedName>
    <definedName name="solver_rel8" localSheetId="9" hidden="1">2</definedName>
    <definedName name="solver_rel8" localSheetId="10" hidden="1">1</definedName>
    <definedName name="solver_rel9" localSheetId="9" hidden="1">2</definedName>
    <definedName name="solver_rel9" localSheetId="10" hidden="1">1</definedName>
    <definedName name="solver_rhs1" localSheetId="0" hidden="1">'Zad. 1.'!$F$6:$F$10</definedName>
    <definedName name="solver_rhs1" localSheetId="11" hidden="1">'Zad. 10.'!$O$3:$X$12</definedName>
    <definedName name="solver_rhs1" localSheetId="12" hidden="1">'Zad. 11.'!$AI$34</definedName>
    <definedName name="solver_rhs1" localSheetId="14" hidden="1">'Zad. 12 e'!$M$36:$X$47</definedName>
    <definedName name="solver_rhs1" localSheetId="13" hidden="1">'Zad. 12.'!$M$36:$X$47</definedName>
    <definedName name="solver_rhs1" localSheetId="15" hidden="1">'Zad. 13'!$K$45:$T$54</definedName>
    <definedName name="solver_rhs1" localSheetId="1" hidden="1">'Zad. 2. (v1)'!$B$14:$C$14</definedName>
    <definedName name="solver_rhs1" localSheetId="2" hidden="1">'Zad. 2. (v2)'!$B$14:$C$14</definedName>
    <definedName name="solver_rhs1" localSheetId="3" hidden="1">'Zad. 3.'!$D$26:$F$26</definedName>
    <definedName name="solver_rhs1" localSheetId="4" hidden="1">binarna</definedName>
    <definedName name="solver_rhs1" localSheetId="5" hidden="1">'Zad. 5.'!$F$35:$I$35</definedName>
    <definedName name="solver_rhs1" localSheetId="6" hidden="1">binarna</definedName>
    <definedName name="solver_rhs1" localSheetId="7" hidden="1">"binarna"</definedName>
    <definedName name="solver_rhs1" localSheetId="8" hidden="1">"binarna"</definedName>
    <definedName name="solver_rhs1" localSheetId="9" hidden="1">'Zad. 8. Rozwózki'!$S$25:$X$30</definedName>
    <definedName name="solver_rhs1" localSheetId="10" hidden="1">'Zad. 9. komiwojażer'!$G$13:$K$13</definedName>
    <definedName name="solver_rhs10" localSheetId="9" hidden="1">'Zad. 8. Rozwózki'!$AA$6:$AA$10</definedName>
    <definedName name="solver_rhs10" localSheetId="10" hidden="1">4</definedName>
    <definedName name="solver_rhs11" localSheetId="10" hidden="1">4</definedName>
    <definedName name="solver_rhs12" localSheetId="10" hidden="1">4</definedName>
    <definedName name="solver_rhs13" localSheetId="10" hidden="1">4</definedName>
    <definedName name="solver_rhs14" localSheetId="10" hidden="1">4</definedName>
    <definedName name="solver_rhs15" localSheetId="10" hidden="1">4</definedName>
    <definedName name="solver_rhs16" localSheetId="10" hidden="1">4</definedName>
    <definedName name="solver_rhs17" localSheetId="10" hidden="1">4</definedName>
    <definedName name="solver_rhs18" localSheetId="10" hidden="1">4</definedName>
    <definedName name="solver_rhs19" localSheetId="10" hidden="1">4</definedName>
    <definedName name="solver_rhs2" localSheetId="0" hidden="1">"całkowita"</definedName>
    <definedName name="solver_rhs2" localSheetId="11" hidden="1">'Zad. 10.'!$M$19:$M$26</definedName>
    <definedName name="solver_rhs2" localSheetId="12" hidden="1">'Zad. 11.'!$AA$34:$AH$34</definedName>
    <definedName name="solver_rhs2" localSheetId="14" hidden="1">'Zad. 12 e'!$Y$21:$Y$30</definedName>
    <definedName name="solver_rhs2" localSheetId="13" hidden="1">'Zad. 12.'!$X$32</definedName>
    <definedName name="solver_rhs2" localSheetId="15" hidden="1">'Zad. 13'!$T$29</definedName>
    <definedName name="solver_rhs2" localSheetId="1" hidden="1">"całkowita"</definedName>
    <definedName name="solver_rhs2" localSheetId="2" hidden="1">"całkowita"</definedName>
    <definedName name="solver_rhs2" localSheetId="3" hidden="1">'Zad. 3.'!$P$24:$P$26</definedName>
    <definedName name="solver_rhs2" localSheetId="4" hidden="1">'Zad. 4.'!$M$16:$R$16</definedName>
    <definedName name="solver_rhs2" localSheetId="5" hidden="1">całkowita</definedName>
    <definedName name="solver_rhs2" localSheetId="6" hidden="1">'Zad. 6.'!$G$19:$J$19</definedName>
    <definedName name="solver_rhs2" localSheetId="7" hidden="1">'Zad. 7. a'!$K$12:$K$17</definedName>
    <definedName name="solver_rhs2" localSheetId="8" hidden="1">'Zad. 7. b'!$G$19:$H$19</definedName>
    <definedName name="solver_rhs2" localSheetId="9" hidden="1">'Zad. 8. Rozwózki'!$S$13</definedName>
    <definedName name="solver_rhs2" localSheetId="10" hidden="1">"binarna"</definedName>
    <definedName name="solver_rhs20" localSheetId="10" hidden="1">4</definedName>
    <definedName name="solver_rhs3" localSheetId="0" hidden="1">'Zad. 1.'!$E$6:$E$10</definedName>
    <definedName name="solver_rhs3" localSheetId="11" hidden="1">'Zad. 10.'!$L$28</definedName>
    <definedName name="solver_rhs3" localSheetId="12" hidden="1">'Zad. 11.'!$Z$38:$AI$47</definedName>
    <definedName name="solver_rhs3" localSheetId="14" hidden="1">'Zad. 12 e'!$X$33</definedName>
    <definedName name="solver_rhs3" localSheetId="13" hidden="1">'Zad. 12.'!$N$32:$W$32</definedName>
    <definedName name="solver_rhs3" localSheetId="15" hidden="1">'Zad. 13'!$T$28</definedName>
    <definedName name="solver_rhs3" localSheetId="1" hidden="1">'Zad. 2. (v1)'!$D$8:$D$13</definedName>
    <definedName name="solver_rhs3" localSheetId="2" hidden="1">'Zad. 2. (v2)'!$D$8:$D$13</definedName>
    <definedName name="solver_rhs3" localSheetId="3" hidden="1">'Zad. 3.'!$P$26</definedName>
    <definedName name="solver_rhs3" localSheetId="4" hidden="1">'Zad. 4.'!$T$9:$T$13</definedName>
    <definedName name="solver_rhs3" localSheetId="5" hidden="1">'Zad. 5.'!$R$20:$R$22</definedName>
    <definedName name="solver_rhs3" localSheetId="6" hidden="1">'Zad. 6.'!$M$13:$M$16</definedName>
    <definedName name="solver_rhs3" localSheetId="7" hidden="1">1</definedName>
    <definedName name="solver_rhs3" localSheetId="8" hidden="1">'Zad. 7. b'!$K$12:$K$17</definedName>
    <definedName name="solver_rhs3" localSheetId="9" hidden="1">"binarna"</definedName>
    <definedName name="solver_rhs3" localSheetId="10" hidden="1">4</definedName>
    <definedName name="solver_rhs4" localSheetId="0" hidden="1">'Zad. 1.'!$N$11</definedName>
    <definedName name="solver_rhs4" localSheetId="11" hidden="1">'Zad. 10.'!$X$8:$X$11</definedName>
    <definedName name="solver_rhs4" localSheetId="14" hidden="1">'Zad. 12 e'!$X$32</definedName>
    <definedName name="solver_rhs4" localSheetId="15" hidden="1">'Zad. 13'!$L$28:$S$28</definedName>
    <definedName name="solver_rhs4" localSheetId="1" hidden="1">'Zad. 2. (v1)'!$D$8:$D$13</definedName>
    <definedName name="solver_rhs4" localSheetId="2" hidden="1">'Zad. 2. (v2)'!$D$8:$D$13</definedName>
    <definedName name="solver_rhs4" localSheetId="3" hidden="1">'Zad. 3.'!$P$26</definedName>
    <definedName name="solver_rhs4" localSheetId="4" hidden="1">'Zad. 4.'!$T$9:$T$13</definedName>
    <definedName name="solver_rhs4" localSheetId="5" hidden="1">'Zad. 5.'!$I$35</definedName>
    <definedName name="solver_rhs4" localSheetId="6" hidden="1">'Zad. 6.'!$M$14</definedName>
    <definedName name="solver_rhs4" localSheetId="7" hidden="1">'Zad. 7. a'!$K$15</definedName>
    <definedName name="solver_rhs4" localSheetId="8" hidden="1">'Zad. 7. b'!$K$15</definedName>
    <definedName name="solver_rhs4" localSheetId="9" hidden="1">'Zad. 8. Rozwózki'!$T$13:$X$13</definedName>
    <definedName name="solver_rhs4" localSheetId="10" hidden="1">"całkowita"</definedName>
    <definedName name="solver_rhs5" localSheetId="0" hidden="1">'Zad. 1.'!$F$7</definedName>
    <definedName name="solver_rhs5" localSheetId="11" hidden="1">'Zad. 10.'!$L$28</definedName>
    <definedName name="solver_rhs5" localSheetId="3" hidden="1">'Zad. 3.'!$P$26</definedName>
    <definedName name="solver_rhs5" localSheetId="5" hidden="1">'Zad. 5.'!$F$35</definedName>
    <definedName name="solver_rhs5" localSheetId="6" hidden="1">'Zad. 6.'!$M$15</definedName>
    <definedName name="solver_rhs5" localSheetId="7" hidden="1">'Zad. 7. a'!$K$16</definedName>
    <definedName name="solver_rhs5" localSheetId="8" hidden="1">'Zad. 7. b'!$K$16</definedName>
    <definedName name="solver_rhs5" localSheetId="9" hidden="1">'Zad. 8. Rozwózki'!$T$18:$X$18</definedName>
    <definedName name="solver_rhs5" localSheetId="10" hidden="1">'Zad. 9. komiwojażer'!$O$6:$O$10</definedName>
    <definedName name="solver_rhs6" localSheetId="0" hidden="1">'Zad. 1.'!$F$8</definedName>
    <definedName name="solver_rhs6" localSheetId="11" hidden="1">'Zad. 10.'!$D$28:$K$28</definedName>
    <definedName name="solver_rhs6" localSheetId="3" hidden="1">'Zad. 3.'!$P$26</definedName>
    <definedName name="solver_rhs6" localSheetId="5" hidden="1">'Zad. 5.'!$G$35</definedName>
    <definedName name="solver_rhs6" localSheetId="6" hidden="1">'Zad. 6.'!$M$16</definedName>
    <definedName name="solver_rhs6" localSheetId="9" hidden="1">'Zad. 8. Rozwózki'!$V$21</definedName>
    <definedName name="solver_rhs6" localSheetId="10" hidden="1">4</definedName>
    <definedName name="solver_rhs7" localSheetId="0" hidden="1">'Zad. 1.'!$F$9</definedName>
    <definedName name="solver_rhs7" localSheetId="11" hidden="1">'Zad. 10.'!$L$28</definedName>
    <definedName name="solver_rhs7" localSheetId="3" hidden="1">'Zad. 3.'!$P$26</definedName>
    <definedName name="solver_rhs7" localSheetId="5" hidden="1">'Zad. 5.'!$H$35</definedName>
    <definedName name="solver_rhs7" localSheetId="6" hidden="1">3</definedName>
    <definedName name="solver_rhs7" localSheetId="9" hidden="1">'Zad. 8. Rozwózki'!$AA$5</definedName>
    <definedName name="solver_rhs7" localSheetId="10" hidden="1">4</definedName>
    <definedName name="solver_rhs8" localSheetId="0" hidden="1">'Zad. 1.'!$N$11</definedName>
    <definedName name="solver_rhs8" localSheetId="11" hidden="1">'Zad. 10.'!$D$28:$K$28</definedName>
    <definedName name="solver_rhs8" localSheetId="5" hidden="1">'Zad. 5.'!$I$35</definedName>
    <definedName name="solver_rhs8" localSheetId="6" hidden="1">3</definedName>
    <definedName name="solver_rhs8" localSheetId="9" hidden="1">'Zad. 8. Rozwózki'!$AA$6:$AA$10</definedName>
    <definedName name="solver_rhs8" localSheetId="10" hidden="1">4</definedName>
    <definedName name="solver_rhs9" localSheetId="9" hidden="1">'Zad. 8. Rozwózki'!$AA$6:$AA$10</definedName>
    <definedName name="solver_rhs9" localSheetId="10" hidden="1">4</definedName>
    <definedName name="solver_rlx" localSheetId="0" hidden="1">2</definedName>
    <definedName name="solver_rlx" localSheetId="11" hidden="1">2</definedName>
    <definedName name="solver_rlx" localSheetId="12" hidden="1">2</definedName>
    <definedName name="solver_rlx" localSheetId="14" hidden="1">2</definedName>
    <definedName name="solver_rlx" localSheetId="13" hidden="1">2</definedName>
    <definedName name="solver_rlx" localSheetId="15" hidden="1">2</definedName>
    <definedName name="solver_rlx" localSheetId="1" hidden="1">2</definedName>
    <definedName name="solver_rlx" localSheetId="2" hidden="1">2</definedName>
    <definedName name="solver_rlx" localSheetId="3" hidden="1">1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2</definedName>
    <definedName name="solver_rlx" localSheetId="8" hidden="1">1</definedName>
    <definedName name="solver_rlx" localSheetId="9" hidden="1">2</definedName>
    <definedName name="solver_rlx" localSheetId="10" hidden="1">2</definedName>
    <definedName name="solver_rsd" localSheetId="0" hidden="1">0</definedName>
    <definedName name="solver_rsd" localSheetId="11" hidden="1">0</definedName>
    <definedName name="solver_rsd" localSheetId="12" hidden="1">0</definedName>
    <definedName name="solver_rsd" localSheetId="14" hidden="1">0</definedName>
    <definedName name="solver_rsd" localSheetId="13" hidden="1">0</definedName>
    <definedName name="solver_rsd" localSheetId="15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rsd" localSheetId="9" hidden="1">0</definedName>
    <definedName name="solver_rsd" localSheetId="10" hidden="1">0</definedName>
    <definedName name="solver_scl" localSheetId="0" hidden="1">1</definedName>
    <definedName name="solver_scl" localSheetId="11" hidden="1">1</definedName>
    <definedName name="solver_scl" localSheetId="12" hidden="1">1</definedName>
    <definedName name="solver_scl" localSheetId="14" hidden="1">1</definedName>
    <definedName name="solver_scl" localSheetId="13" hidden="1">1</definedName>
    <definedName name="solver_scl" localSheetId="15" hidden="1">2</definedName>
    <definedName name="solver_scl" localSheetId="1" hidden="1">1</definedName>
    <definedName name="solver_scl" localSheetId="2" hidden="1">1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cl" localSheetId="6" hidden="1">1</definedName>
    <definedName name="solver_scl" localSheetId="7" hidden="1">1</definedName>
    <definedName name="solver_scl" localSheetId="8" hidden="1">2</definedName>
    <definedName name="solver_scl" localSheetId="9" hidden="1">1</definedName>
    <definedName name="solver_scl" localSheetId="10" hidden="1">1</definedName>
    <definedName name="solver_sho" localSheetId="0" hidden="1">2</definedName>
    <definedName name="solver_sho" localSheetId="11" hidden="1">2</definedName>
    <definedName name="solver_sho" localSheetId="12" hidden="1">2</definedName>
    <definedName name="solver_sho" localSheetId="14" hidden="1">2</definedName>
    <definedName name="solver_sho" localSheetId="13" hidden="1">2</definedName>
    <definedName name="solver_sho" localSheetId="15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ho" localSheetId="10" hidden="1">2</definedName>
    <definedName name="solver_ssz" localSheetId="0" hidden="1">100</definedName>
    <definedName name="solver_ssz" localSheetId="11" hidden="1">100</definedName>
    <definedName name="solver_ssz" localSheetId="12" hidden="1">100</definedName>
    <definedName name="solver_ssz" localSheetId="14" hidden="1">100</definedName>
    <definedName name="solver_ssz" localSheetId="13" hidden="1">100</definedName>
    <definedName name="solver_ssz" localSheetId="15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ssz" localSheetId="9" hidden="1">100</definedName>
    <definedName name="solver_ssz" localSheetId="10" hidden="1">100</definedName>
    <definedName name="solver_tim" localSheetId="0" hidden="1">2147483647</definedName>
    <definedName name="solver_tim" localSheetId="11" hidden="1">2147483647</definedName>
    <definedName name="solver_tim" localSheetId="12" hidden="1">2147483647</definedName>
    <definedName name="solver_tim" localSheetId="14" hidden="1">2147483647</definedName>
    <definedName name="solver_tim" localSheetId="13" hidden="1">2147483647</definedName>
    <definedName name="solver_tim" localSheetId="15" hidden="1">2147483647</definedName>
    <definedName name="solver_tim" localSheetId="1" hidden="1">2147483647</definedName>
    <definedName name="solver_tim" localSheetId="2" hidden="1">2147483647</definedName>
    <definedName name="solver_tim" localSheetId="3" hidden="1">100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7" hidden="1">2147483647</definedName>
    <definedName name="solver_tim" localSheetId="8" hidden="1">100</definedName>
    <definedName name="solver_tim" localSheetId="9" hidden="1">2147483647</definedName>
    <definedName name="solver_tim" localSheetId="10" hidden="1">2147483647</definedName>
    <definedName name="solver_tol" localSheetId="0" hidden="1">0.01</definedName>
    <definedName name="solver_tol" localSheetId="11" hidden="1">0.01</definedName>
    <definedName name="solver_tol" localSheetId="12" hidden="1">0.01</definedName>
    <definedName name="solver_tol" localSheetId="14" hidden="1">0.01</definedName>
    <definedName name="solver_tol" localSheetId="13" hidden="1">0.01</definedName>
    <definedName name="solver_tol" localSheetId="15" hidden="1">0.01</definedName>
    <definedName name="solver_tol" localSheetId="1" hidden="1">0.01</definedName>
    <definedName name="solver_tol" localSheetId="2" hidden="1">0.01</definedName>
    <definedName name="solver_tol" localSheetId="3" hidden="1">0.05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7" hidden="1">0.01</definedName>
    <definedName name="solver_tol" localSheetId="8" hidden="1">0.05</definedName>
    <definedName name="solver_tol" localSheetId="9" hidden="1">0.01</definedName>
    <definedName name="solver_tol" localSheetId="10" hidden="1">0.01</definedName>
    <definedName name="solver_typ" localSheetId="0" hidden="1">1</definedName>
    <definedName name="solver_typ" localSheetId="11" hidden="1">1</definedName>
    <definedName name="solver_typ" localSheetId="12" hidden="1">1</definedName>
    <definedName name="solver_typ" localSheetId="14" hidden="1">2</definedName>
    <definedName name="solver_typ" localSheetId="13" hidden="1">1</definedName>
    <definedName name="solver_typ" localSheetId="15" hidden="1">2</definedName>
    <definedName name="solver_typ" localSheetId="1" hidden="1">2</definedName>
    <definedName name="solver_typ" localSheetId="2" hidden="1">2</definedName>
    <definedName name="solver_typ" localSheetId="3" hidden="1">1</definedName>
    <definedName name="solver_typ" localSheetId="4" hidden="1">2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typ" localSheetId="8" hidden="1">2</definedName>
    <definedName name="solver_typ" localSheetId="9" hidden="1">2</definedName>
    <definedName name="solver_typ" localSheetId="10" hidden="1">2</definedName>
    <definedName name="solver_val" localSheetId="0" hidden="1">0</definedName>
    <definedName name="solver_val" localSheetId="11" hidden="1">0</definedName>
    <definedName name="solver_val" localSheetId="12" hidden="1">0</definedName>
    <definedName name="solver_val" localSheetId="14" hidden="1">0</definedName>
    <definedName name="solver_val" localSheetId="13" hidden="1">0</definedName>
    <definedName name="solver_val" localSheetId="15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al" localSheetId="10" hidden="1">0</definedName>
    <definedName name="solver_ver" localSheetId="0" hidden="1">3</definedName>
    <definedName name="solver_ver" localSheetId="11" hidden="1">3</definedName>
    <definedName name="solver_ver" localSheetId="12" hidden="1">3</definedName>
    <definedName name="solver_ver" localSheetId="14" hidden="1">3</definedName>
    <definedName name="solver_ver" localSheetId="13" hidden="1">3</definedName>
    <definedName name="solver_ver" localSheetId="15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  <definedName name="solver_ver" localSheetId="1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7" l="1"/>
  <c r="B15" i="17"/>
  <c r="H14" i="17"/>
  <c r="F21" i="17" s="1"/>
  <c r="G14" i="17"/>
  <c r="F20" i="17" s="1"/>
  <c r="D14" i="17"/>
  <c r="I13" i="17"/>
  <c r="I12" i="17"/>
  <c r="I11" i="17"/>
  <c r="I10" i="17"/>
  <c r="I9" i="17"/>
  <c r="I8" i="17"/>
  <c r="X32" i="9"/>
  <c r="M65" i="9"/>
  <c r="L28" i="1"/>
  <c r="D28" i="1"/>
  <c r="E28" i="1"/>
  <c r="F28" i="1"/>
  <c r="G28" i="1"/>
  <c r="H28" i="1"/>
  <c r="I28" i="1"/>
  <c r="J28" i="1"/>
  <c r="K28" i="1"/>
  <c r="C28" i="1"/>
  <c r="M19" i="1"/>
  <c r="M20" i="1"/>
  <c r="M21" i="1"/>
  <c r="M22" i="1"/>
  <c r="M23" i="1"/>
  <c r="M24" i="1"/>
  <c r="M25" i="1"/>
  <c r="M26" i="1"/>
  <c r="M27" i="1"/>
  <c r="M18" i="1"/>
  <c r="AA7" i="12"/>
  <c r="AC6" i="12"/>
  <c r="AB6" i="12"/>
  <c r="AA6" i="12"/>
  <c r="Z6" i="12"/>
  <c r="H11" i="12"/>
  <c r="I11" i="12"/>
  <c r="J11" i="12"/>
  <c r="K11" i="12"/>
  <c r="M7" i="12"/>
  <c r="M8" i="12"/>
  <c r="M9" i="12"/>
  <c r="M10" i="12"/>
  <c r="I15" i="12"/>
  <c r="G25" i="11"/>
  <c r="S26" i="11"/>
  <c r="T26" i="11"/>
  <c r="U26" i="11"/>
  <c r="V26" i="11"/>
  <c r="W26" i="11"/>
  <c r="X26" i="11"/>
  <c r="S27" i="11"/>
  <c r="T27" i="11"/>
  <c r="U27" i="11"/>
  <c r="V27" i="11"/>
  <c r="W27" i="11"/>
  <c r="X27" i="11"/>
  <c r="S28" i="11"/>
  <c r="T28" i="11"/>
  <c r="U28" i="11"/>
  <c r="V28" i="11"/>
  <c r="W28" i="11"/>
  <c r="X28" i="11"/>
  <c r="S29" i="11"/>
  <c r="T29" i="11"/>
  <c r="U29" i="11"/>
  <c r="V29" i="11"/>
  <c r="W29" i="11"/>
  <c r="X29" i="11"/>
  <c r="S30" i="11"/>
  <c r="T30" i="11"/>
  <c r="U30" i="11"/>
  <c r="V30" i="11"/>
  <c r="W30" i="11"/>
  <c r="X30" i="11"/>
  <c r="T25" i="11"/>
  <c r="U25" i="11"/>
  <c r="V25" i="11"/>
  <c r="W25" i="11"/>
  <c r="X25" i="11"/>
  <c r="S25" i="11"/>
  <c r="L11" i="11"/>
  <c r="Q10" i="11"/>
  <c r="Q5" i="11"/>
  <c r="T21" i="11" s="1"/>
  <c r="S11" i="11"/>
  <c r="AA5" i="11"/>
  <c r="Y5" i="11"/>
  <c r="Y7" i="11"/>
  <c r="Y8" i="11"/>
  <c r="Y9" i="11"/>
  <c r="Y10" i="11"/>
  <c r="Y6" i="11"/>
  <c r="U11" i="11"/>
  <c r="V11" i="11"/>
  <c r="W11" i="11"/>
  <c r="X11" i="11"/>
  <c r="T11" i="11"/>
  <c r="F23" i="11"/>
  <c r="I18" i="11"/>
  <c r="L10" i="13"/>
  <c r="L7" i="13"/>
  <c r="L8" i="13"/>
  <c r="L9" i="13"/>
  <c r="L6" i="13"/>
  <c r="J10" i="13"/>
  <c r="J7" i="13"/>
  <c r="J8" i="13"/>
  <c r="J9" i="13"/>
  <c r="J6" i="13"/>
  <c r="G20" i="5"/>
  <c r="F19" i="14"/>
  <c r="Q9" i="11"/>
  <c r="Q8" i="11"/>
  <c r="Q7" i="11"/>
  <c r="Q6" i="11"/>
  <c r="X18" i="11"/>
  <c r="G20" i="16"/>
  <c r="B15" i="14"/>
  <c r="K18" i="11"/>
  <c r="K13" i="4"/>
  <c r="P33" i="3"/>
  <c r="O33" i="3"/>
  <c r="N33" i="3"/>
  <c r="M33" i="3"/>
  <c r="I29" i="3"/>
  <c r="I31" i="3"/>
  <c r="H31" i="3"/>
  <c r="G31" i="3"/>
  <c r="F31" i="3"/>
  <c r="I30" i="3"/>
  <c r="H30" i="3"/>
  <c r="G30" i="3"/>
  <c r="F30" i="3"/>
  <c r="H29" i="3"/>
  <c r="G29" i="3"/>
  <c r="F29" i="3"/>
  <c r="P22" i="3"/>
  <c r="P21" i="3"/>
  <c r="P20" i="3"/>
  <c r="G14" i="14"/>
  <c r="F20" i="14" s="1"/>
  <c r="I13" i="14"/>
  <c r="I12" i="14"/>
  <c r="I11" i="14"/>
  <c r="I10" i="14"/>
  <c r="I9" i="14"/>
  <c r="D14" i="14"/>
  <c r="F18" i="17" l="1"/>
  <c r="T16" i="11"/>
  <c r="J11" i="13"/>
  <c r="F33" i="3"/>
  <c r="G33" i="3"/>
  <c r="I33" i="3"/>
  <c r="H33" i="3"/>
  <c r="L11" i="13"/>
  <c r="T18" i="11"/>
  <c r="S13" i="11"/>
  <c r="M22" i="4"/>
  <c r="K16" i="4"/>
  <c r="K15" i="4"/>
  <c r="K14" i="4"/>
  <c r="H14" i="14"/>
  <c r="F21" i="14" s="1"/>
  <c r="F18" i="14" s="1"/>
  <c r="I8" i="14"/>
  <c r="M36" i="3" l="1"/>
  <c r="H18" i="16"/>
  <c r="G18" i="16"/>
  <c r="I17" i="16"/>
  <c r="I16" i="16"/>
  <c r="I15" i="16"/>
  <c r="I14" i="16"/>
  <c r="I13" i="16"/>
  <c r="I12" i="16"/>
  <c r="G11" i="12" l="1"/>
  <c r="AB10" i="12"/>
  <c r="AA10" i="12"/>
  <c r="Z10" i="12"/>
  <c r="AC9" i="12"/>
  <c r="AA9" i="12"/>
  <c r="Z9" i="12"/>
  <c r="AC8" i="12"/>
  <c r="AB8" i="12"/>
  <c r="Z8" i="12"/>
  <c r="AC7" i="12"/>
  <c r="AB7" i="12"/>
  <c r="M6" i="12"/>
  <c r="W18" i="11" l="1"/>
  <c r="V18" i="11"/>
  <c r="U18" i="11"/>
  <c r="V21" i="11"/>
  <c r="P11" i="11"/>
  <c r="O11" i="11"/>
  <c r="N11" i="11"/>
  <c r="V16" i="11" s="1"/>
  <c r="M11" i="11"/>
  <c r="U16" i="11" s="1"/>
  <c r="X16" i="11" l="1"/>
  <c r="W16" i="11"/>
  <c r="F36" i="2"/>
  <c r="E36" i="2"/>
  <c r="D36" i="2"/>
  <c r="F34" i="2"/>
  <c r="E34" i="2"/>
  <c r="D34" i="2"/>
  <c r="F33" i="2"/>
  <c r="E33" i="2"/>
  <c r="D33" i="2"/>
  <c r="F32" i="2"/>
  <c r="E32" i="2"/>
  <c r="D32" i="2"/>
  <c r="D37" i="2" l="1"/>
  <c r="S16" i="10" l="1"/>
  <c r="G16" i="10"/>
  <c r="F16" i="10"/>
  <c r="E16" i="10"/>
  <c r="D16" i="10"/>
  <c r="C16" i="10"/>
  <c r="B16" i="10"/>
  <c r="U14" i="10"/>
  <c r="R14" i="10"/>
  <c r="Q14" i="10"/>
  <c r="P14" i="10"/>
  <c r="O14" i="10"/>
  <c r="N14" i="10"/>
  <c r="M14" i="10"/>
  <c r="T13" i="10"/>
  <c r="S13" i="10"/>
  <c r="J13" i="10"/>
  <c r="T12" i="10"/>
  <c r="S12" i="10"/>
  <c r="J12" i="10"/>
  <c r="T11" i="10"/>
  <c r="S11" i="10"/>
  <c r="J11" i="10"/>
  <c r="T10" i="10"/>
  <c r="S10" i="10"/>
  <c r="J10" i="10"/>
  <c r="T9" i="10"/>
  <c r="S9" i="10"/>
  <c r="J9" i="10"/>
  <c r="W32" i="9"/>
  <c r="V32" i="9"/>
  <c r="U32" i="9"/>
  <c r="T32" i="9"/>
  <c r="S32" i="9"/>
  <c r="R32" i="9"/>
  <c r="Q32" i="9"/>
  <c r="P32" i="9"/>
  <c r="O32" i="9"/>
  <c r="N32" i="9"/>
  <c r="M32" i="9"/>
  <c r="Y31" i="9"/>
  <c r="Y30" i="9"/>
  <c r="Y29" i="9"/>
  <c r="Y28" i="9"/>
  <c r="Y27" i="9"/>
  <c r="Y26" i="9"/>
  <c r="Y25" i="9"/>
  <c r="Y24" i="9"/>
  <c r="Y23" i="9"/>
  <c r="Y22" i="9"/>
  <c r="Y21" i="9"/>
  <c r="Y20" i="9"/>
  <c r="X32" i="8"/>
  <c r="W32" i="8"/>
  <c r="V32" i="8"/>
  <c r="U32" i="8"/>
  <c r="T32" i="8"/>
  <c r="S32" i="8"/>
  <c r="R32" i="8"/>
  <c r="Q32" i="8"/>
  <c r="P32" i="8"/>
  <c r="O32" i="8"/>
  <c r="N32" i="8"/>
  <c r="M32" i="8"/>
  <c r="Y31" i="8"/>
  <c r="Y30" i="8"/>
  <c r="Y29" i="8"/>
  <c r="Y28" i="8"/>
  <c r="Y27" i="8"/>
  <c r="Y26" i="8"/>
  <c r="Y25" i="8"/>
  <c r="Y24" i="8"/>
  <c r="Y23" i="8"/>
  <c r="Y22" i="8"/>
  <c r="Y21" i="8"/>
  <c r="Y20" i="8"/>
  <c r="H36" i="7"/>
  <c r="T28" i="7"/>
  <c r="S28" i="7"/>
  <c r="R28" i="7"/>
  <c r="Q28" i="7"/>
  <c r="P28" i="7"/>
  <c r="O28" i="7"/>
  <c r="N28" i="7"/>
  <c r="M28" i="7"/>
  <c r="L28" i="7"/>
  <c r="K28" i="7"/>
  <c r="U27" i="7"/>
  <c r="U26" i="7"/>
  <c r="U25" i="7"/>
  <c r="U24" i="7"/>
  <c r="U23" i="7"/>
  <c r="U22" i="7"/>
  <c r="U21" i="7"/>
  <c r="U20" i="7"/>
  <c r="U19" i="7"/>
  <c r="U18" i="7"/>
  <c r="AI34" i="6"/>
  <c r="AH34" i="6"/>
  <c r="AG34" i="6"/>
  <c r="AF34" i="6"/>
  <c r="AE34" i="6"/>
  <c r="AD34" i="6"/>
  <c r="AC34" i="6"/>
  <c r="AB34" i="6"/>
  <c r="AA34" i="6"/>
  <c r="Z34" i="6"/>
  <c r="AJ33" i="6"/>
  <c r="AJ32" i="6"/>
  <c r="AJ31" i="6"/>
  <c r="AJ30" i="6"/>
  <c r="AJ29" i="6"/>
  <c r="AJ28" i="6"/>
  <c r="AJ27" i="6"/>
  <c r="AJ26" i="6"/>
  <c r="AJ25" i="6"/>
  <c r="AJ24" i="6"/>
  <c r="H18" i="5"/>
  <c r="G18" i="5"/>
  <c r="I17" i="5"/>
  <c r="I16" i="5"/>
  <c r="I15" i="5"/>
  <c r="I14" i="5"/>
  <c r="I13" i="5"/>
  <c r="I12" i="5"/>
  <c r="G17" i="4"/>
  <c r="H17" i="4"/>
  <c r="I17" i="4"/>
  <c r="J17" i="4"/>
  <c r="L26" i="2"/>
  <c r="K26" i="2"/>
  <c r="J26" i="2"/>
  <c r="L25" i="2"/>
  <c r="K25" i="2"/>
  <c r="J25" i="2"/>
  <c r="L24" i="2"/>
  <c r="K24" i="2"/>
  <c r="J24" i="2"/>
  <c r="F24" i="2"/>
  <c r="E24" i="2"/>
  <c r="D24" i="2"/>
  <c r="J16" i="10" l="1"/>
  <c r="J15" i="10"/>
  <c r="N24" i="2"/>
  <c r="N25" i="2"/>
  <c r="N26" i="2"/>
  <c r="J18" i="10" l="1"/>
</calcChain>
</file>

<file path=xl/sharedStrings.xml><?xml version="1.0" encoding="utf-8"?>
<sst xmlns="http://schemas.openxmlformats.org/spreadsheetml/2006/main" count="654" uniqueCount="254">
  <si>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</si>
  <si>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</si>
  <si>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</si>
  <si>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</si>
  <si>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</si>
  <si>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</si>
  <si>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</si>
  <si>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</si>
  <si>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</si>
  <si>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</si>
  <si>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</si>
  <si>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</si>
  <si>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</si>
  <si>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</si>
  <si>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</si>
  <si>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</si>
  <si>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</si>
  <si>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</si>
  <si>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</si>
  <si>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</si>
  <si>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</si>
  <si>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</si>
  <si>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</si>
  <si>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</si>
  <si>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</si>
  <si>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</si>
  <si>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</si>
  <si>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</si>
  <si>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</si>
  <si>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</si>
  <si>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</si>
  <si>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</si>
  <si>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</si>
  <si>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</si>
  <si>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</si>
  <si>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</si>
  <si>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</si>
  <si>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</si>
  <si>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</si>
  <si>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</si>
  <si>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</si>
  <si>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</si>
  <si>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</si>
  <si>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</si>
  <si>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</si>
  <si>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</si>
  <si>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</si>
  <si>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</si>
  <si>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</si>
  <si>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</si>
  <si>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</si>
  <si>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</si>
  <si>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</si>
  <si>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</si>
  <si>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</si>
  <si>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</si>
  <si>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</si>
  <si>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</si>
  <si>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</si>
  <si>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</si>
  <si>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</si>
  <si>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</si>
  <si>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</si>
  <si>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</si>
  <si>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</si>
  <si>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</si>
  <si>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</si>
  <si>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</si>
  <si>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</si>
  <si>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</si>
  <si>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</si>
  <si>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</si>
  <si>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</si>
  <si>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</si>
  <si>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</si>
  <si>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</si>
  <si>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</si>
  <si>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</si>
  <si>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</si>
  <si>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</si>
  <si>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</si>
  <si>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</si>
  <si>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</si>
  <si>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</si>
  <si>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</si>
  <si>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</si>
  <si>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</si>
  <si>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</si>
  <si>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</si>
  <si>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</si>
  <si>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</si>
  <si>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</si>
  <si>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</si>
  <si>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</si>
  <si>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</si>
  <si>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</si>
  <si>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</si>
  <si>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</si>
  <si>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</si>
  <si>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</si>
  <si>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</si>
  <si>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</si>
  <si>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</si>
  <si>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</si>
  <si>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</si>
  <si>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</si>
  <si>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</si>
  <si>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</si>
  <si>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</si>
  <si>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</si>
  <si>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</si>
  <si>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</si>
  <si>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</si>
  <si>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</si>
  <si>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</si>
  <si>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</si>
  <si>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</si>
  <si>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</si>
  <si>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</si>
  <si>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</si>
  <si>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</si>
  <si>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</si>
  <si>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</si>
  <si>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</si>
  <si>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</si>
  <si>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</si>
  <si>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</si>
  <si>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</si>
  <si>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</si>
  <si>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</si>
  <si>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</si>
  <si>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</si>
  <si>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</si>
  <si>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</si>
  <si>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</si>
  <si>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</si>
  <si>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</si>
  <si>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</si>
  <si>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</si>
  <si>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</si>
  <si>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</si>
  <si>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</si>
  <si>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</si>
  <si>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</si>
  <si>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</si>
  <si>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</si>
  <si>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</si>
  <si>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</si>
  <si>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</si>
  <si>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</si>
  <si>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</si>
  <si>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</si>
  <si>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</si>
  <si>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</si>
  <si>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</si>
  <si>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</si>
  <si>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</si>
  <si>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</si>
  <si>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</si>
  <si>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</si>
  <si>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</si>
  <si>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</si>
  <si>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</si>
  <si>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</si>
  <si>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Odleglość z frontów do stref</t>
  </si>
  <si>
    <t>S4 (fikcyjna strefa)</t>
  </si>
  <si>
    <t>Liczba odbiorców n=</t>
  </si>
  <si>
    <t>baza</t>
  </si>
  <si>
    <t>Wielkości towarów przewożonych na trasie &lt;i,j&gt;</t>
  </si>
  <si>
    <t>Yij={0,1}  (1 -gdy pojazd pokonuje trasę &lt;i,j&gt;)</t>
  </si>
  <si>
    <t>war (4)</t>
  </si>
  <si>
    <t>Odległości</t>
  </si>
  <si>
    <t>cij</t>
  </si>
  <si>
    <t>Yij</t>
  </si>
  <si>
    <t>m</t>
  </si>
  <si>
    <t>war (2)</t>
  </si>
  <si>
    <t>Liczba pojazdów</t>
  </si>
  <si>
    <t>m=</t>
  </si>
  <si>
    <t>war (3)</t>
  </si>
  <si>
    <t>war (1)</t>
  </si>
  <si>
    <t>Ładowność</t>
  </si>
  <si>
    <t>pojazdów (jednakowa)</t>
  </si>
  <si>
    <t>w=</t>
  </si>
  <si>
    <t>m*w</t>
  </si>
  <si>
    <t>Popyt odbiorców</t>
  </si>
  <si>
    <t>bj=</t>
  </si>
  <si>
    <t>bj&lt;w</t>
  </si>
  <si>
    <t>war (5)</t>
  </si>
  <si>
    <t>war (6)</t>
  </si>
  <si>
    <t>w*Yij</t>
  </si>
  <si>
    <t>war (7)</t>
  </si>
  <si>
    <t>Wyznaczyć marszrutę w problemie Komiwojażera gdy punktem startowym (bazą) jest miasto i=1</t>
  </si>
  <si>
    <t>Zmienne decyzyjne</t>
  </si>
  <si>
    <t>baza i=1</t>
  </si>
  <si>
    <t>Warunki (3)</t>
  </si>
  <si>
    <t>j=1</t>
  </si>
  <si>
    <t>Zi</t>
  </si>
  <si>
    <t>i=1</t>
  </si>
  <si>
    <t>[km]</t>
  </si>
  <si>
    <t>Wyznaczyć marszrutę w problemie Komiwojażera gdy punktem startowym (bazą) jest miasto i=3</t>
  </si>
  <si>
    <t>b)</t>
  </si>
  <si>
    <t>Czasopismo</t>
  </si>
  <si>
    <t xml:space="preserve">Współczynnik </t>
  </si>
  <si>
    <t>Minimalna</t>
  </si>
  <si>
    <t xml:space="preserve">Maksymalna 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</si>
  <si>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</si>
  <si>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</si>
  <si>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</si>
  <si>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</si>
  <si>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</si>
  <si>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</si>
  <si>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</si>
  <si>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</si>
  <si>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</si>
  <si>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</si>
  <si>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</si>
  <si>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</si>
  <si>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</si>
  <si>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</si>
  <si>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</si>
  <si>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</si>
  <si>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</si>
  <si>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współczynniki:</t>
  </si>
  <si>
    <t>a1</t>
  </si>
  <si>
    <t>a2</t>
  </si>
  <si>
    <t>b1</t>
  </si>
  <si>
    <t>b2</t>
  </si>
  <si>
    <t>F1(x1)=</t>
  </si>
  <si>
    <t>F2(x2)=</t>
  </si>
  <si>
    <t>Koszty transportu cij</t>
  </si>
  <si>
    <t>Podaż</t>
  </si>
  <si>
    <t>Zmienne decyzyjne: xij</t>
  </si>
  <si>
    <t>Ai</t>
  </si>
  <si>
    <t>D1</t>
  </si>
  <si>
    <t>D2</t>
  </si>
  <si>
    <t>D3</t>
  </si>
  <si>
    <t>D4</t>
  </si>
  <si>
    <t>D5</t>
  </si>
  <si>
    <t>D6</t>
  </si>
  <si>
    <t>Bj</t>
  </si>
  <si>
    <t>zdolności</t>
  </si>
  <si>
    <t>przerobowe</t>
  </si>
  <si>
    <t>spalarni</t>
  </si>
  <si>
    <t>Fc=</t>
  </si>
  <si>
    <t>Koszt transportu</t>
  </si>
  <si>
    <t>Fc1=</t>
  </si>
  <si>
    <t>Koszt utylizacji S1</t>
  </si>
  <si>
    <t>Fc2=</t>
  </si>
  <si>
    <t>Koszt utylizacji S2</t>
  </si>
  <si>
    <t>Fc3=</t>
  </si>
  <si>
    <t>S4 (fikcyjna)</t>
  </si>
  <si>
    <t>Dzienne zadania planowe koparek [m3]</t>
  </si>
  <si>
    <t>&lt;0-1-3-0&gt;</t>
  </si>
  <si>
    <t>&lt;1-5-3-4-2-1&gt;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</si>
</sst>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4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indexed="8"/>
      <name val="Czcionka tekstu podstawowego"/>
      <charset val="238"/>
    </font>
    <font>
      <b/>
      <sz val="11"/>
      <color indexed="30"/>
      <name val="Czcionka tekstu podstawowego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8" fillId="3" borderId="0" applyNumberFormat="0" applyBorder="0" applyAlignment="0" applyProtection="0"/>
    <xf numFmtId="0" fontId="11" fillId="2" borderId="0" applyNumberFormat="0" applyBorder="0" applyAlignment="0" applyProtection="0"/>
    <xf numFmtId="0" fontId="12" fillId="4" borderId="1" applyNumberFormat="0" applyAlignment="0" applyProtection="0"/>
    <xf numFmtId="0" fontId="14" fillId="5" borderId="0" applyNumberFormat="0" applyBorder="0" applyAlignment="0" applyProtection="0"/>
    <xf numFmtId="0" fontId="28" fillId="0" borderId="0" applyNumberFormat="0" applyFont="0" applyFill="0" applyBorder="0" applyAlignment="0">
      <protection locked="0"/>
    </xf>
    <xf numFmtId="0" fontId="28" fillId="28" borderId="0" applyNumberFormat="0" applyBorder="0" applyAlignment="0">
      <protection locked="0"/>
    </xf>
    <xf numFmtId="0" fontId="2" fillId="0" borderId="0"/>
    <xf numFmtId="0" fontId="40" fillId="0" borderId="0"/>
  </cellStyleXfs>
  <cellXfs count="237">
    <xf numFmtId="0" fontId="0" fillId="0" borderId="0" xfId="0"/>
    <xf numFmtId="0" fontId="0" fillId="6" borderId="0" xfId="0" applyFill="1"/>
    <xf numFmtId="0" fontId="0" fillId="7" borderId="0" xfId="0" applyFill="1"/>
    <xf numFmtId="0" fontId="3" fillId="0" borderId="0" xfId="0" applyFont="1"/>
    <xf numFmtId="0" fontId="4" fillId="0" borderId="0" xfId="0" applyFont="1" applyAlignment="1">
      <alignment horizontal="center"/>
    </xf>
    <xf numFmtId="0" fontId="0" fillId="8" borderId="0" xfId="0" applyFill="1"/>
    <xf numFmtId="0" fontId="4" fillId="9" borderId="0" xfId="0" applyFont="1" applyFill="1"/>
    <xf numFmtId="0" fontId="5" fillId="0" borderId="0" xfId="0" applyFont="1"/>
    <xf numFmtId="0" fontId="6" fillId="0" borderId="0" xfId="0" applyFont="1"/>
    <xf numFmtId="0" fontId="6" fillId="0" borderId="2" xfId="0" applyFont="1" applyBorder="1" applyAlignment="1">
      <alignment horizontal="center" vertical="center"/>
    </xf>
    <xf numFmtId="0" fontId="7" fillId="11" borderId="2" xfId="0" applyFont="1" applyFill="1" applyBorder="1" applyAlignment="1">
      <alignment horizontal="center" vertical="center"/>
    </xf>
    <xf numFmtId="0" fontId="9" fillId="12" borderId="3" xfId="1" applyFont="1" applyFill="1" applyBorder="1"/>
    <xf numFmtId="0" fontId="10" fillId="0" borderId="0" xfId="0" applyFont="1" applyAlignment="1">
      <alignment horizontal="center"/>
    </xf>
    <xf numFmtId="0" fontId="10" fillId="0" borderId="0" xfId="0" applyFont="1"/>
    <xf numFmtId="0" fontId="16" fillId="0" borderId="0" xfId="0" applyFont="1"/>
    <xf numFmtId="0" fontId="6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7" fillId="0" borderId="0" xfId="0" applyFont="1"/>
    <xf numFmtId="0" fontId="17" fillId="12" borderId="0" xfId="0" applyFont="1" applyFill="1" applyAlignment="1">
      <alignment horizontal="center" vertical="center"/>
    </xf>
    <xf numFmtId="0" fontId="17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12" borderId="0" xfId="0" applyFill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left" readingOrder="1"/>
    </xf>
    <xf numFmtId="0" fontId="20" fillId="0" borderId="0" xfId="0" applyFont="1"/>
    <xf numFmtId="0" fontId="20" fillId="0" borderId="0" xfId="0" applyFont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" fontId="20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0" fillId="13" borderId="0" xfId="0" applyFill="1" applyAlignment="1">
      <alignment horizontal="center" vertical="center"/>
    </xf>
    <xf numFmtId="0" fontId="0" fillId="14" borderId="0" xfId="0" applyFill="1"/>
    <xf numFmtId="0" fontId="4" fillId="15" borderId="0" xfId="0" applyFont="1" applyFill="1"/>
    <xf numFmtId="0" fontId="0" fillId="9" borderId="0" xfId="0" applyFill="1"/>
    <xf numFmtId="0" fontId="5" fillId="16" borderId="0" xfId="0" applyFont="1" applyFill="1"/>
    <xf numFmtId="0" fontId="4" fillId="17" borderId="0" xfId="0" applyFont="1" applyFill="1"/>
    <xf numFmtId="0" fontId="4" fillId="0" borderId="0" xfId="0" applyFont="1"/>
    <xf numFmtId="0" fontId="5" fillId="18" borderId="0" xfId="0" applyFont="1" applyFill="1"/>
    <xf numFmtId="0" fontId="5" fillId="17" borderId="0" xfId="0" applyFont="1" applyFill="1"/>
    <xf numFmtId="0" fontId="4" fillId="19" borderId="0" xfId="0" applyFont="1" applyFill="1"/>
    <xf numFmtId="0" fontId="5" fillId="16" borderId="0" xfId="0" applyFont="1" applyFill="1" applyAlignment="1">
      <alignment horizontal="center"/>
    </xf>
    <xf numFmtId="0" fontId="0" fillId="20" borderId="0" xfId="0" applyFill="1"/>
    <xf numFmtId="0" fontId="21" fillId="0" borderId="0" xfId="0" applyFont="1"/>
    <xf numFmtId="0" fontId="0" fillId="21" borderId="0" xfId="0" applyFill="1"/>
    <xf numFmtId="0" fontId="5" fillId="21" borderId="0" xfId="0" applyFont="1" applyFill="1"/>
    <xf numFmtId="0" fontId="0" fillId="17" borderId="0" xfId="0" applyFill="1"/>
    <xf numFmtId="0" fontId="22" fillId="0" borderId="0" xfId="0" applyFont="1"/>
    <xf numFmtId="0" fontId="5" fillId="0" borderId="0" xfId="0" applyFont="1" applyAlignment="1">
      <alignment horizontal="center"/>
    </xf>
    <xf numFmtId="0" fontId="4" fillId="18" borderId="0" xfId="0" applyFont="1" applyFill="1"/>
    <xf numFmtId="0" fontId="5" fillId="22" borderId="0" xfId="0" applyFont="1" applyFill="1" applyAlignment="1">
      <alignment horizontal="center"/>
    </xf>
    <xf numFmtId="0" fontId="4" fillId="23" borderId="0" xfId="0" applyFont="1" applyFill="1"/>
    <xf numFmtId="0" fontId="23" fillId="0" borderId="0" xfId="0" applyFont="1"/>
    <xf numFmtId="165" fontId="23" fillId="0" borderId="0" xfId="0" applyNumberFormat="1" applyFont="1" applyAlignment="1">
      <alignment horizontal="left"/>
    </xf>
    <xf numFmtId="165" fontId="24" fillId="0" borderId="0" xfId="0" applyNumberFormat="1" applyFont="1" applyAlignment="1">
      <alignment horizontal="left"/>
    </xf>
    <xf numFmtId="165" fontId="23" fillId="0" borderId="0" xfId="0" applyNumberFormat="1" applyFont="1"/>
    <xf numFmtId="0" fontId="23" fillId="0" borderId="0" xfId="0" applyFont="1" applyAlignment="1">
      <alignment horizontal="fill"/>
    </xf>
    <xf numFmtId="165" fontId="24" fillId="0" borderId="0" xfId="0" applyNumberFormat="1" applyFont="1" applyAlignment="1">
      <alignment horizontal="center"/>
    </xf>
    <xf numFmtId="165" fontId="23" fillId="0" borderId="0" xfId="0" applyNumberFormat="1" applyFont="1" applyAlignment="1">
      <alignment horizontal="center" vertical="center"/>
    </xf>
    <xf numFmtId="0" fontId="23" fillId="0" borderId="4" xfId="0" applyFont="1" applyBorder="1"/>
    <xf numFmtId="165" fontId="23" fillId="0" borderId="4" xfId="0" applyNumberFormat="1" applyFont="1" applyBorder="1" applyAlignment="1">
      <alignment horizontal="left"/>
    </xf>
    <xf numFmtId="165" fontId="23" fillId="0" borderId="0" xfId="0" applyNumberFormat="1" applyFont="1" applyAlignment="1">
      <alignment horizontal="fill"/>
    </xf>
    <xf numFmtId="0" fontId="23" fillId="0" borderId="0" xfId="0" applyFont="1" applyAlignment="1">
      <alignment horizontal="center" vertical="center"/>
    </xf>
    <xf numFmtId="165" fontId="23" fillId="0" borderId="4" xfId="0" applyNumberFormat="1" applyFont="1" applyBorder="1" applyAlignment="1">
      <alignment horizontal="center"/>
    </xf>
    <xf numFmtId="165" fontId="23" fillId="0" borderId="4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65" fontId="25" fillId="0" borderId="4" xfId="0" applyNumberFormat="1" applyFont="1" applyBorder="1" applyAlignment="1">
      <alignment horizontal="center"/>
    </xf>
    <xf numFmtId="165" fontId="23" fillId="0" borderId="5" xfId="0" applyNumberFormat="1" applyFont="1" applyBorder="1" applyAlignment="1">
      <alignment horizontal="fill"/>
    </xf>
    <xf numFmtId="165" fontId="23" fillId="0" borderId="6" xfId="0" applyNumberFormat="1" applyFont="1" applyBorder="1"/>
    <xf numFmtId="165" fontId="23" fillId="0" borderId="7" xfId="0" applyNumberFormat="1" applyFont="1" applyBorder="1"/>
    <xf numFmtId="165" fontId="23" fillId="24" borderId="5" xfId="0" applyNumberFormat="1" applyFont="1" applyFill="1" applyBorder="1" applyAlignment="1">
      <alignment horizontal="fill"/>
    </xf>
    <xf numFmtId="165" fontId="23" fillId="24" borderId="6" xfId="0" applyNumberFormat="1" applyFont="1" applyFill="1" applyBorder="1"/>
    <xf numFmtId="165" fontId="23" fillId="24" borderId="7" xfId="0" applyNumberFormat="1" applyFont="1" applyFill="1" applyBorder="1"/>
    <xf numFmtId="165" fontId="23" fillId="0" borderId="0" xfId="0" applyNumberFormat="1" applyFont="1" applyAlignment="1">
      <alignment horizontal="right"/>
    </xf>
    <xf numFmtId="166" fontId="23" fillId="0" borderId="8" xfId="0" applyNumberFormat="1" applyFont="1" applyBorder="1"/>
    <xf numFmtId="166" fontId="23" fillId="0" borderId="0" xfId="0" applyNumberFormat="1" applyFont="1"/>
    <xf numFmtId="166" fontId="23" fillId="0" borderId="9" xfId="0" applyNumberFormat="1" applyFont="1" applyBorder="1"/>
    <xf numFmtId="167" fontId="23" fillId="0" borderId="0" xfId="0" applyNumberFormat="1" applyFont="1"/>
    <xf numFmtId="0" fontId="25" fillId="8" borderId="0" xfId="0" applyFont="1" applyFill="1" applyAlignment="1">
      <alignment horizontal="center" vertical="center"/>
    </xf>
    <xf numFmtId="167" fontId="26" fillId="0" borderId="0" xfId="0" applyNumberFormat="1" applyFont="1"/>
    <xf numFmtId="165" fontId="25" fillId="8" borderId="0" xfId="0" applyNumberFormat="1" applyFont="1" applyFill="1" applyAlignment="1">
      <alignment horizontal="center" vertical="center"/>
    </xf>
    <xf numFmtId="165" fontId="25" fillId="0" borderId="0" xfId="0" applyNumberFormat="1" applyFont="1"/>
    <xf numFmtId="165" fontId="27" fillId="18" borderId="0" xfId="0" applyNumberFormat="1" applyFont="1" applyFill="1"/>
    <xf numFmtId="165" fontId="26" fillId="25" borderId="0" xfId="0" applyNumberFormat="1" applyFont="1" applyFill="1"/>
    <xf numFmtId="165" fontId="23" fillId="0" borderId="4" xfId="0" applyNumberFormat="1" applyFont="1" applyBorder="1" applyAlignment="1">
      <alignment horizontal="right"/>
    </xf>
    <xf numFmtId="166" fontId="23" fillId="0" borderId="10" xfId="0" applyNumberFormat="1" applyFont="1" applyBorder="1"/>
    <xf numFmtId="166" fontId="23" fillId="0" borderId="4" xfId="0" applyNumberFormat="1" applyFont="1" applyBorder="1"/>
    <xf numFmtId="166" fontId="23" fillId="0" borderId="11" xfId="0" applyNumberFormat="1" applyFont="1" applyBorder="1"/>
    <xf numFmtId="167" fontId="23" fillId="0" borderId="4" xfId="0" applyNumberFormat="1" applyFont="1" applyBorder="1"/>
    <xf numFmtId="165" fontId="26" fillId="25" borderId="4" xfId="0" applyNumberFormat="1" applyFont="1" applyFill="1" applyBorder="1"/>
    <xf numFmtId="0" fontId="29" fillId="0" borderId="0" xfId="5" applyNumberFormat="1" applyFont="1" applyFill="1" applyBorder="1">
      <protection locked="0"/>
    </xf>
    <xf numFmtId="165" fontId="25" fillId="0" borderId="0" xfId="0" applyNumberFormat="1" applyFont="1" applyAlignment="1">
      <alignment horizontal="right"/>
    </xf>
    <xf numFmtId="165" fontId="26" fillId="26" borderId="0" xfId="0" applyNumberFormat="1" applyFont="1" applyFill="1" applyAlignment="1">
      <alignment horizontal="center"/>
    </xf>
    <xf numFmtId="0" fontId="23" fillId="0" borderId="0" xfId="0" applyFont="1" applyAlignment="1">
      <alignment horizontal="right"/>
    </xf>
    <xf numFmtId="167" fontId="26" fillId="17" borderId="0" xfId="0" applyNumberFormat="1" applyFont="1" applyFill="1"/>
    <xf numFmtId="0" fontId="28" fillId="0" borderId="0" xfId="0" applyFont="1" applyAlignment="1">
      <alignment horizontal="center"/>
    </xf>
    <xf numFmtId="0" fontId="26" fillId="26" borderId="0" xfId="0" applyFont="1" applyFill="1" applyAlignment="1">
      <alignment horizontal="center"/>
    </xf>
    <xf numFmtId="167" fontId="26" fillId="27" borderId="0" xfId="0" applyNumberFormat="1" applyFont="1" applyFill="1"/>
    <xf numFmtId="167" fontId="26" fillId="27" borderId="4" xfId="0" applyNumberFormat="1" applyFont="1" applyFill="1" applyBorder="1"/>
    <xf numFmtId="165" fontId="26" fillId="9" borderId="0" xfId="0" applyNumberFormat="1" applyFont="1" applyFill="1"/>
    <xf numFmtId="165" fontId="26" fillId="26" borderId="0" xfId="0" applyNumberFormat="1" applyFont="1" applyFill="1"/>
    <xf numFmtId="0" fontId="26" fillId="26" borderId="0" xfId="0" applyFont="1" applyFill="1"/>
    <xf numFmtId="167" fontId="25" fillId="29" borderId="0" xfId="6" applyNumberFormat="1" applyFont="1" applyFill="1" applyAlignment="1">
      <protection locked="0"/>
    </xf>
    <xf numFmtId="0" fontId="30" fillId="0" borderId="0" xfId="0" applyFont="1"/>
    <xf numFmtId="0" fontId="13" fillId="19" borderId="1" xfId="3" applyFont="1" applyFill="1" applyAlignment="1">
      <alignment horizontal="center" vertical="center"/>
    </xf>
    <xf numFmtId="0" fontId="9" fillId="30" borderId="2" xfId="2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31" borderId="0" xfId="0" applyFont="1" applyFill="1" applyAlignment="1">
      <alignment horizontal="center" vertical="center"/>
    </xf>
    <xf numFmtId="0" fontId="10" fillId="26" borderId="0" xfId="0" applyFont="1" applyFill="1" applyAlignment="1">
      <alignment horizontal="center"/>
    </xf>
    <xf numFmtId="0" fontId="31" fillId="0" borderId="0" xfId="2" applyFont="1" applyFill="1" applyAlignment="1">
      <alignment horizontal="center" vertical="center"/>
    </xf>
    <xf numFmtId="0" fontId="15" fillId="31" borderId="3" xfId="1" applyFont="1" applyFill="1" applyBorder="1" applyAlignment="1">
      <alignment horizontal="center" vertical="center"/>
    </xf>
    <xf numFmtId="0" fontId="15" fillId="26" borderId="0" xfId="2" applyFont="1" applyFill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13" fillId="0" borderId="0" xfId="3" applyFont="1" applyFill="1" applyBorder="1" applyAlignment="1">
      <alignment horizontal="center" vertical="center"/>
    </xf>
    <xf numFmtId="1" fontId="32" fillId="27" borderId="0" xfId="3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9" borderId="0" xfId="0" applyFont="1" applyFill="1" applyAlignment="1">
      <alignment horizontal="center" vertical="center"/>
    </xf>
    <xf numFmtId="1" fontId="7" fillId="0" borderId="0" xfId="0" applyNumberFormat="1" applyFont="1"/>
    <xf numFmtId="1" fontId="15" fillId="10" borderId="0" xfId="4" applyNumberFormat="1" applyFont="1" applyFill="1"/>
    <xf numFmtId="0" fontId="9" fillId="0" borderId="0" xfId="2" applyFont="1" applyFill="1" applyBorder="1" applyAlignment="1">
      <alignment horizontal="center" vertical="center"/>
    </xf>
    <xf numFmtId="0" fontId="15" fillId="0" borderId="0" xfId="2" applyFont="1" applyFill="1"/>
    <xf numFmtId="0" fontId="7" fillId="27" borderId="0" xfId="0" applyFont="1" applyFill="1" applyAlignment="1">
      <alignment horizontal="center" vertical="center"/>
    </xf>
    <xf numFmtId="0" fontId="7" fillId="30" borderId="0" xfId="0" applyFont="1" applyFill="1" applyAlignment="1">
      <alignment horizontal="center" vertical="center"/>
    </xf>
    <xf numFmtId="0" fontId="7" fillId="30" borderId="0" xfId="0" applyFont="1" applyFill="1" applyAlignment="1">
      <alignment horizontal="center"/>
    </xf>
    <xf numFmtId="0" fontId="33" fillId="16" borderId="0" xfId="0" applyFont="1" applyFill="1"/>
    <xf numFmtId="0" fontId="17" fillId="9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17" fillId="19" borderId="0" xfId="0" applyFont="1" applyFill="1" applyAlignment="1">
      <alignment horizontal="center" vertical="center"/>
    </xf>
    <xf numFmtId="0" fontId="7" fillId="19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27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8" fillId="19" borderId="0" xfId="0" applyFont="1" applyFill="1" applyAlignment="1">
      <alignment horizontal="center"/>
    </xf>
    <xf numFmtId="0" fontId="0" fillId="32" borderId="0" xfId="0" applyFill="1"/>
    <xf numFmtId="0" fontId="0" fillId="19" borderId="0" xfId="0" applyFill="1"/>
    <xf numFmtId="0" fontId="2" fillId="0" borderId="0" xfId="7"/>
    <xf numFmtId="0" fontId="2" fillId="0" borderId="0" xfId="7" applyAlignment="1">
      <alignment horizontal="center"/>
    </xf>
    <xf numFmtId="0" fontId="34" fillId="0" borderId="0" xfId="7" applyFont="1"/>
    <xf numFmtId="0" fontId="2" fillId="16" borderId="0" xfId="7" applyFill="1" applyAlignment="1">
      <alignment horizontal="center"/>
    </xf>
    <xf numFmtId="0" fontId="2" fillId="0" borderId="0" xfId="7" applyAlignment="1">
      <alignment horizontal="right"/>
    </xf>
    <xf numFmtId="0" fontId="35" fillId="20" borderId="2" xfId="7" applyFont="1" applyFill="1" applyBorder="1"/>
    <xf numFmtId="0" fontId="35" fillId="0" borderId="2" xfId="7" applyFont="1" applyBorder="1"/>
    <xf numFmtId="0" fontId="23" fillId="0" borderId="2" xfId="7" applyFont="1" applyBorder="1"/>
    <xf numFmtId="0" fontId="34" fillId="0" borderId="0" xfId="7" applyFont="1" applyAlignment="1">
      <alignment horizontal="center"/>
    </xf>
    <xf numFmtId="0" fontId="2" fillId="27" borderId="0" xfId="7" applyFill="1"/>
    <xf numFmtId="0" fontId="2" fillId="18" borderId="0" xfId="7" applyFill="1"/>
    <xf numFmtId="0" fontId="2" fillId="18" borderId="0" xfId="7" applyFill="1" applyAlignment="1">
      <alignment horizontal="center"/>
    </xf>
    <xf numFmtId="0" fontId="34" fillId="33" borderId="0" xfId="7" applyFont="1" applyFill="1"/>
    <xf numFmtId="0" fontId="34" fillId="33" borderId="0" xfId="7" applyFont="1" applyFill="1" applyAlignment="1">
      <alignment horizontal="center"/>
    </xf>
    <xf numFmtId="0" fontId="34" fillId="19" borderId="0" xfId="7" applyFont="1" applyFill="1" applyAlignment="1">
      <alignment horizontal="center"/>
    </xf>
    <xf numFmtId="0" fontId="34" fillId="15" borderId="0" xfId="7" applyFont="1" applyFill="1" applyAlignment="1">
      <alignment horizontal="center"/>
    </xf>
    <xf numFmtId="0" fontId="36" fillId="0" borderId="0" xfId="7" applyFont="1"/>
    <xf numFmtId="0" fontId="37" fillId="34" borderId="0" xfId="7" applyFont="1" applyFill="1"/>
    <xf numFmtId="0" fontId="2" fillId="16" borderId="0" xfId="7" applyFill="1"/>
    <xf numFmtId="0" fontId="34" fillId="25" borderId="0" xfId="7" applyFont="1" applyFill="1" applyAlignment="1">
      <alignment horizontal="center"/>
    </xf>
    <xf numFmtId="0" fontId="34" fillId="16" borderId="0" xfId="7" applyFont="1" applyFill="1" applyAlignment="1">
      <alignment horizontal="center"/>
    </xf>
    <xf numFmtId="0" fontId="2" fillId="12" borderId="0" xfId="7" applyFill="1" applyAlignment="1">
      <alignment horizontal="center"/>
    </xf>
    <xf numFmtId="0" fontId="2" fillId="12" borderId="0" xfId="7" applyFill="1"/>
    <xf numFmtId="0" fontId="34" fillId="29" borderId="0" xfId="7" applyFont="1" applyFill="1"/>
    <xf numFmtId="0" fontId="34" fillId="6" borderId="0" xfId="7" applyFont="1" applyFill="1"/>
    <xf numFmtId="0" fontId="38" fillId="0" borderId="0" xfId="0" applyFont="1"/>
    <xf numFmtId="0" fontId="38" fillId="0" borderId="0" xfId="0" applyFont="1" applyAlignment="1">
      <alignment horizontal="center"/>
    </xf>
    <xf numFmtId="0" fontId="4" fillId="8" borderId="0" xfId="0" applyFont="1" applyFill="1"/>
    <xf numFmtId="0" fontId="0" fillId="22" borderId="0" xfId="0" applyFill="1"/>
    <xf numFmtId="0" fontId="38" fillId="14" borderId="0" xfId="0" applyFont="1" applyFill="1" applyAlignment="1">
      <alignment horizontal="center"/>
    </xf>
    <xf numFmtId="0" fontId="39" fillId="0" borderId="0" xfId="0" applyFont="1"/>
    <xf numFmtId="0" fontId="3" fillId="18" borderId="0" xfId="0" applyFont="1" applyFill="1"/>
    <xf numFmtId="0" fontId="40" fillId="0" borderId="0" xfId="8"/>
    <xf numFmtId="0" fontId="41" fillId="0" borderId="12" xfId="8" applyFont="1" applyBorder="1" applyAlignment="1">
      <alignment horizontal="center" vertical="center" wrapText="1"/>
    </xf>
    <xf numFmtId="0" fontId="41" fillId="0" borderId="12" xfId="8" applyFont="1" applyBorder="1" applyAlignment="1">
      <alignment horizontal="center" vertical="center"/>
    </xf>
    <xf numFmtId="0" fontId="41" fillId="0" borderId="13" xfId="8" applyFont="1" applyBorder="1" applyAlignment="1">
      <alignment horizontal="center" vertical="center" wrapText="1"/>
    </xf>
    <xf numFmtId="0" fontId="41" fillId="0" borderId="12" xfId="8" applyFont="1" applyBorder="1" applyAlignment="1">
      <alignment horizontal="justify" vertical="center" wrapText="1"/>
    </xf>
    <xf numFmtId="0" fontId="41" fillId="0" borderId="0" xfId="8" applyFont="1" applyAlignment="1">
      <alignment horizontal="center" vertical="center" wrapText="1"/>
    </xf>
    <xf numFmtId="0" fontId="41" fillId="0" borderId="14" xfId="8" applyFont="1" applyBorder="1" applyAlignment="1">
      <alignment horizontal="center" vertical="center" wrapText="1"/>
    </xf>
    <xf numFmtId="0" fontId="41" fillId="0" borderId="14" xfId="8" applyFont="1" applyBorder="1" applyAlignment="1">
      <alignment horizontal="center" vertical="center"/>
    </xf>
    <xf numFmtId="0" fontId="41" fillId="0" borderId="15" xfId="8" applyFont="1" applyBorder="1" applyAlignment="1">
      <alignment horizontal="center" vertical="center" wrapText="1"/>
    </xf>
    <xf numFmtId="0" fontId="41" fillId="0" borderId="14" xfId="8" applyFont="1" applyBorder="1" applyAlignment="1">
      <alignment horizontal="justify" vertical="center"/>
    </xf>
    <xf numFmtId="0" fontId="40" fillId="0" borderId="14" xfId="8" applyBorder="1" applyAlignment="1">
      <alignment horizontal="center" vertical="top" wrapText="1"/>
    </xf>
    <xf numFmtId="0" fontId="41" fillId="0" borderId="14" xfId="8" applyFont="1" applyBorder="1" applyAlignment="1">
      <alignment horizontal="justify" vertical="center" wrapText="1"/>
    </xf>
    <xf numFmtId="0" fontId="42" fillId="0" borderId="0" xfId="8" applyFont="1" applyAlignment="1">
      <alignment horizontal="center" vertical="center" wrapText="1"/>
    </xf>
    <xf numFmtId="0" fontId="4" fillId="0" borderId="0" xfId="8" applyFont="1" applyAlignment="1">
      <alignment horizontal="center" vertical="center"/>
    </xf>
    <xf numFmtId="0" fontId="40" fillId="0" borderId="16" xfId="8" applyBorder="1" applyAlignment="1">
      <alignment horizontal="center" vertical="top" wrapText="1"/>
    </xf>
    <xf numFmtId="0" fontId="41" fillId="0" borderId="16" xfId="8" applyFont="1" applyBorder="1" applyAlignment="1">
      <alignment horizontal="center" vertical="center"/>
    </xf>
    <xf numFmtId="0" fontId="41" fillId="0" borderId="17" xfId="8" applyFont="1" applyBorder="1" applyAlignment="1">
      <alignment horizontal="center" vertical="top" wrapText="1"/>
    </xf>
    <xf numFmtId="0" fontId="41" fillId="0" borderId="16" xfId="8" applyFont="1" applyBorder="1" applyAlignment="1">
      <alignment horizontal="justify" vertical="center" wrapText="1"/>
    </xf>
    <xf numFmtId="0" fontId="41" fillId="0" borderId="0" xfId="8" applyFont="1" applyAlignment="1">
      <alignment horizontal="center" vertical="top" wrapText="1"/>
    </xf>
    <xf numFmtId="0" fontId="41" fillId="0" borderId="17" xfId="8" applyFont="1" applyBorder="1" applyAlignment="1">
      <alignment horizontal="justify" vertical="center" wrapText="1"/>
    </xf>
    <xf numFmtId="0" fontId="41" fillId="0" borderId="0" xfId="8" applyFont="1" applyAlignment="1">
      <alignment horizontal="justify" vertical="center" wrapText="1"/>
    </xf>
    <xf numFmtId="0" fontId="4" fillId="12" borderId="0" xfId="8" applyFont="1" applyFill="1"/>
    <xf numFmtId="0" fontId="4" fillId="0" borderId="0" xfId="8" applyFont="1"/>
    <xf numFmtId="2" fontId="4" fillId="9" borderId="0" xfId="8" applyNumberFormat="1" applyFont="1" applyFill="1"/>
    <xf numFmtId="0" fontId="15" fillId="35" borderId="0" xfId="8" applyFont="1" applyFill="1"/>
    <xf numFmtId="0" fontId="4" fillId="6" borderId="0" xfId="8" applyFont="1" applyFill="1"/>
    <xf numFmtId="0" fontId="40" fillId="13" borderId="0" xfId="8" applyFill="1" applyAlignment="1">
      <alignment horizontal="center" vertical="center"/>
    </xf>
    <xf numFmtId="0" fontId="40" fillId="0" borderId="0" xfId="8" applyAlignment="1">
      <alignment horizontal="center"/>
    </xf>
    <xf numFmtId="0" fontId="4" fillId="0" borderId="0" xfId="8" applyFont="1" applyAlignment="1">
      <alignment horizontal="center"/>
    </xf>
    <xf numFmtId="0" fontId="43" fillId="0" borderId="18" xfId="8" applyFont="1" applyBorder="1" applyAlignment="1">
      <alignment horizontal="center" vertical="top" wrapText="1"/>
    </xf>
    <xf numFmtId="0" fontId="43" fillId="0" borderId="19" xfId="8" applyFont="1" applyBorder="1" applyAlignment="1">
      <alignment horizontal="center" vertical="top" wrapText="1"/>
    </xf>
    <xf numFmtId="0" fontId="43" fillId="35" borderId="19" xfId="8" applyFont="1" applyFill="1" applyBorder="1" applyAlignment="1">
      <alignment horizontal="center" vertical="top" wrapText="1"/>
    </xf>
    <xf numFmtId="0" fontId="4" fillId="30" borderId="0" xfId="8" applyFont="1" applyFill="1"/>
    <xf numFmtId="0" fontId="43" fillId="0" borderId="16" xfId="8" applyFont="1" applyBorder="1" applyAlignment="1">
      <alignment horizontal="center" vertical="top" wrapText="1"/>
    </xf>
    <xf numFmtId="0" fontId="43" fillId="0" borderId="17" xfId="8" applyFont="1" applyBorder="1" applyAlignment="1">
      <alignment horizontal="center" vertical="top" wrapText="1"/>
    </xf>
    <xf numFmtId="0" fontId="43" fillId="35" borderId="17" xfId="8" applyFont="1" applyFill="1" applyBorder="1" applyAlignment="1">
      <alignment horizontal="center" vertical="top" wrapText="1"/>
    </xf>
    <xf numFmtId="0" fontId="43" fillId="14" borderId="16" xfId="8" applyFont="1" applyFill="1" applyBorder="1" applyAlignment="1">
      <alignment horizontal="center" vertical="top" wrapText="1"/>
    </xf>
    <xf numFmtId="0" fontId="43" fillId="14" borderId="17" xfId="8" applyFont="1" applyFill="1" applyBorder="1" applyAlignment="1">
      <alignment horizontal="center" vertical="top" wrapText="1"/>
    </xf>
    <xf numFmtId="0" fontId="4" fillId="16" borderId="0" xfId="8" applyFont="1" applyFill="1"/>
    <xf numFmtId="2" fontId="4" fillId="0" borderId="0" xfId="8" applyNumberFormat="1" applyFont="1"/>
    <xf numFmtId="0" fontId="6" fillId="17" borderId="2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/>
    </xf>
    <xf numFmtId="0" fontId="16" fillId="17" borderId="2" xfId="0" applyFont="1" applyFill="1" applyBorder="1" applyAlignment="1">
      <alignment horizontal="center"/>
    </xf>
    <xf numFmtId="0" fontId="40" fillId="17" borderId="0" xfId="8" applyFill="1"/>
    <xf numFmtId="0" fontId="2" fillId="17" borderId="0" xfId="7" applyFill="1"/>
    <xf numFmtId="0" fontId="34" fillId="9" borderId="0" xfId="7" applyFont="1" applyFill="1" applyAlignment="1">
      <alignment horizontal="center"/>
    </xf>
    <xf numFmtId="0" fontId="4" fillId="37" borderId="0" xfId="8" applyFont="1" applyFill="1"/>
    <xf numFmtId="3" fontId="44" fillId="36" borderId="17" xfId="8" applyNumberFormat="1" applyFont="1" applyFill="1" applyBorder="1" applyAlignment="1">
      <alignment horizontal="center" vertical="top" wrapText="1"/>
    </xf>
    <xf numFmtId="1" fontId="16" fillId="12" borderId="2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15" borderId="0" xfId="0" applyFont="1" applyFill="1" applyAlignment="1">
      <alignment horizontal="center"/>
    </xf>
    <xf numFmtId="1" fontId="16" fillId="0" borderId="0" xfId="0" applyNumberFormat="1" applyFont="1" applyAlignment="1">
      <alignment horizontal="center"/>
    </xf>
    <xf numFmtId="0" fontId="16" fillId="6" borderId="0" xfId="0" applyFont="1" applyFill="1"/>
    <xf numFmtId="1" fontId="20" fillId="6" borderId="0" xfId="0" applyNumberFormat="1" applyFont="1" applyFill="1" applyAlignment="1">
      <alignment horizontal="center"/>
    </xf>
    <xf numFmtId="0" fontId="20" fillId="6" borderId="0" xfId="0" applyFont="1" applyFill="1"/>
    <xf numFmtId="0" fontId="1" fillId="0" borderId="0" xfId="7" applyFont="1"/>
    <xf numFmtId="0" fontId="15" fillId="17" borderId="0" xfId="0" applyFont="1" applyFill="1"/>
    <xf numFmtId="0" fontId="15" fillId="0" borderId="0" xfId="0" applyFont="1"/>
    <xf numFmtId="0" fontId="5" fillId="6" borderId="0" xfId="0" applyFont="1" applyFill="1"/>
    <xf numFmtId="0" fontId="16" fillId="0" borderId="0" xfId="0" applyFont="1" applyAlignment="1">
      <alignment horizontal="center"/>
    </xf>
    <xf numFmtId="0" fontId="16" fillId="0" borderId="2" xfId="0" applyFont="1" applyBorder="1" applyAlignment="1">
      <alignment horizontal="center"/>
    </xf>
  </cellXfs>
  <cellStyles count="9">
    <cellStyle name="Adjustable" xfId="5" xr:uid="{92FBA08F-2976-4A85-AC73-BC4588A36675}"/>
    <cellStyle name="Akcent 2 2" xfId="4" xr:uid="{4B98BEED-9CC4-457D-91C1-D9AA538A0D8D}"/>
    <cellStyle name="Best" xfId="6" xr:uid="{6EC86976-9F33-48E1-92A6-9316FF3746F0}"/>
    <cellStyle name="Dane wyjściowe 2" xfId="3" xr:uid="{7844CE08-C4F0-478A-9420-F2A11BA6B47B}"/>
    <cellStyle name="Dobry 2" xfId="2" xr:uid="{99EF9F67-9DCF-4B43-9A88-918F06CC4544}"/>
    <cellStyle name="Neutralny 2" xfId="1" xr:uid="{BBB1FB47-AB5C-4283-AC76-5A7FB4A355C9}"/>
    <cellStyle name="Normalny" xfId="0" builtinId="0"/>
    <cellStyle name="Normalny 2" xfId="7" xr:uid="{6EFAACEB-F70C-4928-A31D-C7CCCDC11F6B}"/>
    <cellStyle name="Normalny 2 2" xfId="8" xr:uid="{07086325-9587-4604-9E1B-2A8B89929F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603884</xdr:colOff>
      <xdr:row>12</xdr:row>
      <xdr:rowOff>163692</xdr:rowOff>
    </xdr:from>
    <xdr:to>
      <xdr:col>13</xdr:col>
      <xdr:colOff>1898036</xdr:colOff>
      <xdr:row>35</xdr:row>
      <xdr:rowOff>46968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29324" y="2845932"/>
          <a:ext cx="7854972" cy="39142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47625</xdr:colOff>
      <xdr:row>1</xdr:row>
      <xdr:rowOff>57150</xdr:rowOff>
    </xdr:from>
    <xdr:to>
      <xdr:col>18</xdr:col>
      <xdr:colOff>238125</xdr:colOff>
      <xdr:row>37</xdr:row>
      <xdr:rowOff>170592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62900" y="238125"/>
          <a:ext cx="4991100" cy="68666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47625</xdr:colOff>
      <xdr:row>1</xdr:row>
      <xdr:rowOff>57150</xdr:rowOff>
    </xdr:from>
    <xdr:to>
      <xdr:col>18</xdr:col>
      <xdr:colOff>238125</xdr:colOff>
      <xdr:row>37</xdr:row>
      <xdr:rowOff>170592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5DD7A2-8C13-4F9C-90A3-60D7359BE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62900" y="228600"/>
          <a:ext cx="4991100" cy="64047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9525</xdr:rowOff>
    </xdr:from>
    <xdr:to>
      <xdr:col>4</xdr:col>
      <xdr:colOff>514350</xdr:colOff>
      <xdr:row>14</xdr:row>
      <xdr:rowOff>142875</xdr:rowOff>
    </xdr:to>
    <xdr:pic>
      <xdr:nvPicPr>
        <xdr:cNvPr id="2" name="Picture 20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942975"/>
          <a:ext cx="3114675" cy="1838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219075</xdr:colOff>
          <xdr:row>18</xdr:row>
          <xdr:rowOff>142875</xdr:rowOff>
        </xdr:from>
        <xdr:to>
          <xdr:col>4</xdr:col>
          <xdr:colOff>504825</xdr:colOff>
          <xdr:row>28</xdr:row>
          <xdr:rowOff>104775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A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>
          <a:grpSpLocks/>
        </xdr:cNvGrpSpPr>
      </xdr:nvGrpSpPr>
      <xdr:grpSpPr bwMode="auto">
        <a:xfrm>
          <a:off x="723900" y="323850"/>
          <a:ext cx="4638675" cy="2147888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D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D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D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D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D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D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D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D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D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D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D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D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D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D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D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D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D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D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D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D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D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D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D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D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D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D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D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D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D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D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D00-000028000000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40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pSpPr>
          <a:grpSpLocks/>
        </xdr:cNvGrpSpPr>
      </xdr:nvGrpSpPr>
      <xdr:grpSpPr bwMode="auto">
        <a:xfrm>
          <a:off x="723900" y="323850"/>
          <a:ext cx="4638675" cy="2147888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00000000-0008-0000-0E00-00000300000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00000000-0008-0000-0E00-000004000000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00000000-0008-0000-0E00-000005000000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00000000-0008-0000-0E00-000006000000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00000000-0008-0000-0E00-000007000000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00000000-0008-0000-0E00-000008000000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00000000-0008-0000-0E00-000009000000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0000000-0008-0000-0E00-00000A00000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00000000-0008-0000-0E00-00000B000000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00000000-0008-0000-0E00-00000C000000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0000000-0008-0000-0E00-00000F000000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00000000-0008-0000-0E00-000010000000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00000000-0008-0000-0E00-000011000000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E00-000012000000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E00-00001300000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E00-000016000000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00000000-0008-0000-0E00-000017000000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00000000-0008-0000-0E00-000018000000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00000000-0008-0000-0E00-000019000000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00000000-0008-0000-0E00-00001A000000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000000-0008-0000-0E00-00001B000000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00000000-0008-0000-0E00-00001C000000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00000000-0008-0000-0E00-00001D000000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00000000-0008-0000-0E00-00001E000000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00000000-0008-0000-0E00-00001F000000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000000-0008-0000-0E00-000020000000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00000000-0008-0000-0E00-000021000000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00000000-0008-0000-0E00-000022000000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0000000-0008-0000-0E00-00002300000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00000000-0008-0000-0E00-000024000000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00000000-0008-0000-0E00-00002500000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00000000-0008-0000-0E00-000026000000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00000000-0008-0000-0E00-000027000000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3.wmf"/><Relationship Id="rId4" Type="http://schemas.openxmlformats.org/officeDocument/2006/relationships/oleObject" Target="../embeddings/oleObject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7558C-92A3-4B0B-9D3B-CD5E9314BDC2}">
  <dimension ref="B1:N13"/>
  <sheetViews>
    <sheetView tabSelected="1" topLeftCell="B1" workbookViewId="0">
      <selection activeCell="E20" sqref="E20"/>
    </sheetView>
  </sheetViews>
  <sheetFormatPr defaultColWidth="9" defaultRowHeight="13.5"/>
  <cols>
    <col min="1" max="1" width="9" style="175"/>
    <col min="2" max="2" width="12.1875" style="175" customWidth="1"/>
    <col min="3" max="3" width="13.125" style="175" customWidth="1"/>
    <col min="4" max="4" width="14.125" style="175" customWidth="1"/>
    <col min="5" max="5" width="10.625" style="175" customWidth="1"/>
    <col min="6" max="6" width="12.1875" style="175" customWidth="1"/>
    <col min="7" max="7" width="15.125" style="175" customWidth="1"/>
    <col min="8" max="8" width="5.625" style="175" customWidth="1"/>
    <col min="9" max="9" width="16.875" style="175" customWidth="1"/>
    <col min="10" max="10" width="14.875" style="175" customWidth="1"/>
    <col min="11" max="11" width="9" style="175"/>
    <col min="12" max="12" width="15.625" style="175" customWidth="1"/>
    <col min="13" max="13" width="9" style="175"/>
    <col min="14" max="14" width="28.125" style="175" customWidth="1"/>
    <col min="15" max="16384" width="9" style="175"/>
  </cols>
  <sheetData>
    <row r="1" spans="2:14" ht="13.9" thickBot="1"/>
    <row r="2" spans="2:14" ht="13.9">
      <c r="B2" s="176" t="s">
        <v>201</v>
      </c>
      <c r="C2" s="177" t="s">
        <v>202</v>
      </c>
      <c r="D2" s="177" t="s">
        <v>202</v>
      </c>
      <c r="E2" s="178" t="s">
        <v>203</v>
      </c>
      <c r="F2" s="178" t="s">
        <v>204</v>
      </c>
      <c r="G2" s="179" t="s">
        <v>102</v>
      </c>
      <c r="H2" s="180"/>
    </row>
    <row r="3" spans="2:14" ht="27.75">
      <c r="B3" s="181" t="s">
        <v>205</v>
      </c>
      <c r="C3" s="182" t="s">
        <v>206</v>
      </c>
      <c r="D3" s="182" t="s">
        <v>207</v>
      </c>
      <c r="E3" s="183" t="s">
        <v>208</v>
      </c>
      <c r="F3" s="183" t="s">
        <v>209</v>
      </c>
      <c r="G3" s="184" t="s">
        <v>210</v>
      </c>
      <c r="H3" s="180"/>
    </row>
    <row r="4" spans="2:14" ht="27.75">
      <c r="B4" s="185"/>
      <c r="C4" s="182"/>
      <c r="D4" s="182"/>
      <c r="E4" s="183" t="s">
        <v>211</v>
      </c>
      <c r="F4" s="183" t="s">
        <v>211</v>
      </c>
      <c r="G4" s="186" t="s">
        <v>212</v>
      </c>
      <c r="H4" s="180"/>
      <c r="I4" s="175" t="s">
        <v>213</v>
      </c>
      <c r="J4" s="187" t="s">
        <v>214</v>
      </c>
      <c r="L4" s="188" t="s">
        <v>215</v>
      </c>
    </row>
    <row r="5" spans="2:14" ht="28.15" thickBot="1">
      <c r="B5" s="189"/>
      <c r="C5" s="190"/>
      <c r="D5" s="190"/>
      <c r="E5" s="191" t="s">
        <v>216</v>
      </c>
      <c r="F5" s="191" t="s">
        <v>217</v>
      </c>
      <c r="G5" s="192" t="s">
        <v>218</v>
      </c>
      <c r="H5" s="193"/>
      <c r="I5" s="175" t="s">
        <v>208</v>
      </c>
      <c r="J5" s="188" t="s">
        <v>219</v>
      </c>
      <c r="L5" s="188" t="s">
        <v>220</v>
      </c>
    </row>
    <row r="6" spans="2:14" ht="14.25" thickBot="1">
      <c r="B6" s="192">
        <v>1</v>
      </c>
      <c r="C6" s="194">
        <v>10</v>
      </c>
      <c r="D6" s="194">
        <v>0.1</v>
      </c>
      <c r="E6" s="194">
        <v>0</v>
      </c>
      <c r="F6" s="194">
        <v>10</v>
      </c>
      <c r="G6" s="192">
        <v>8</v>
      </c>
      <c r="H6" s="195"/>
      <c r="I6" s="196">
        <v>0</v>
      </c>
      <c r="J6" s="218">
        <f>C6*I6-D6*I6^2</f>
        <v>0</v>
      </c>
      <c r="L6" s="175">
        <f>G6*I6</f>
        <v>0</v>
      </c>
    </row>
    <row r="7" spans="2:14" ht="14.25" thickBot="1">
      <c r="B7" s="192">
        <v>2</v>
      </c>
      <c r="C7" s="194">
        <v>25</v>
      </c>
      <c r="D7" s="194">
        <v>0.5</v>
      </c>
      <c r="E7" s="194">
        <v>0</v>
      </c>
      <c r="F7" s="194">
        <v>5</v>
      </c>
      <c r="G7" s="192">
        <v>10</v>
      </c>
      <c r="H7" s="195"/>
      <c r="I7" s="196">
        <v>2</v>
      </c>
      <c r="J7" s="218">
        <f t="shared" ref="J7:J9" si="0">C7*I7-D7*I7^2</f>
        <v>48</v>
      </c>
      <c r="L7" s="175">
        <f t="shared" ref="L7:L9" si="1">G7*I7</f>
        <v>20</v>
      </c>
    </row>
    <row r="8" spans="2:14" ht="14.25" thickBot="1">
      <c r="B8" s="192">
        <v>3</v>
      </c>
      <c r="C8" s="194">
        <v>15</v>
      </c>
      <c r="D8" s="194">
        <v>0.05</v>
      </c>
      <c r="E8" s="194">
        <v>0</v>
      </c>
      <c r="F8" s="194">
        <v>10</v>
      </c>
      <c r="G8" s="192">
        <v>7</v>
      </c>
      <c r="H8" s="195"/>
      <c r="I8" s="196">
        <v>4</v>
      </c>
      <c r="J8" s="218">
        <f t="shared" si="0"/>
        <v>59.2</v>
      </c>
      <c r="L8" s="175">
        <f t="shared" si="1"/>
        <v>28</v>
      </c>
    </row>
    <row r="9" spans="2:14" ht="14.25" thickBot="1">
      <c r="B9" s="192">
        <v>4</v>
      </c>
      <c r="C9" s="194">
        <v>33</v>
      </c>
      <c r="D9" s="194">
        <v>0.8</v>
      </c>
      <c r="E9" s="194">
        <v>0</v>
      </c>
      <c r="F9" s="194">
        <v>5</v>
      </c>
      <c r="G9" s="192">
        <v>12</v>
      </c>
      <c r="H9" s="195"/>
      <c r="I9" s="196">
        <v>5</v>
      </c>
      <c r="J9" s="218">
        <f t="shared" si="0"/>
        <v>145</v>
      </c>
      <c r="L9" s="175">
        <f t="shared" si="1"/>
        <v>60</v>
      </c>
    </row>
    <row r="10" spans="2:14" ht="14.25" thickBot="1">
      <c r="B10" s="192">
        <v>5</v>
      </c>
      <c r="C10" s="194">
        <v>8</v>
      </c>
      <c r="D10" s="194">
        <v>0.3</v>
      </c>
      <c r="E10" s="194">
        <v>2</v>
      </c>
      <c r="F10" s="194">
        <v>10</v>
      </c>
      <c r="G10" s="192">
        <v>6</v>
      </c>
      <c r="H10" s="195"/>
      <c r="I10" s="196">
        <v>2</v>
      </c>
      <c r="J10" s="218">
        <f>C10*I10-D10*I10^2</f>
        <v>14.8</v>
      </c>
      <c r="L10" s="175">
        <f>G10*I10</f>
        <v>12</v>
      </c>
      <c r="M10" s="188" t="s">
        <v>46</v>
      </c>
      <c r="N10" s="197" t="s">
        <v>221</v>
      </c>
    </row>
    <row r="11" spans="2:14" ht="13.9">
      <c r="J11" s="198">
        <f>SUM(J6:J10)</f>
        <v>267</v>
      </c>
      <c r="K11" s="188" t="s">
        <v>46</v>
      </c>
      <c r="L11" s="199">
        <f>SUM(L6:L10)</f>
        <v>120</v>
      </c>
      <c r="M11" s="188" t="s">
        <v>154</v>
      </c>
      <c r="N11" s="200">
        <v>120</v>
      </c>
    </row>
    <row r="12" spans="2:14" ht="13.9">
      <c r="J12" s="197" t="s">
        <v>48</v>
      </c>
    </row>
    <row r="13" spans="2:14" ht="13.9">
      <c r="J13" s="197" t="s">
        <v>25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B3377-2764-4E83-96A4-BDC35FF72F30}">
  <dimension ref="A2:I21"/>
  <sheetViews>
    <sheetView workbookViewId="0">
      <selection activeCell="E15" sqref="E15"/>
    </sheetView>
  </sheetViews>
  <sheetFormatPr defaultColWidth="9" defaultRowHeight="13.5"/>
  <cols>
    <col min="1" max="1" width="13.5" style="175" customWidth="1"/>
    <col min="2" max="5" width="9" style="175"/>
    <col min="6" max="6" width="9.375" style="175" bestFit="1" customWidth="1"/>
    <col min="7" max="16384" width="9" style="175"/>
  </cols>
  <sheetData>
    <row r="2" spans="1:9" ht="13.9">
      <c r="C2" s="197" t="s">
        <v>222</v>
      </c>
    </row>
    <row r="3" spans="1:9">
      <c r="C3" s="175" t="s">
        <v>223</v>
      </c>
      <c r="D3" s="175" t="s">
        <v>224</v>
      </c>
      <c r="G3" s="175" t="s">
        <v>225</v>
      </c>
      <c r="H3" s="175" t="s">
        <v>226</v>
      </c>
    </row>
    <row r="4" spans="1:9">
      <c r="B4" s="175" t="s">
        <v>227</v>
      </c>
      <c r="C4" s="201">
        <v>15</v>
      </c>
      <c r="D4" s="201">
        <v>0.2</v>
      </c>
      <c r="F4" s="175" t="s">
        <v>228</v>
      </c>
      <c r="G4" s="201">
        <v>15</v>
      </c>
      <c r="H4" s="201">
        <v>0.1</v>
      </c>
    </row>
    <row r="6" spans="1:9" ht="13.9">
      <c r="A6" s="175" t="s">
        <v>229</v>
      </c>
      <c r="D6" s="197" t="s">
        <v>230</v>
      </c>
      <c r="F6" s="175" t="s">
        <v>231</v>
      </c>
    </row>
    <row r="7" spans="1:9" ht="14.25" thickBot="1">
      <c r="B7" s="202" t="s">
        <v>59</v>
      </c>
      <c r="C7" s="202" t="s">
        <v>58</v>
      </c>
      <c r="D7" s="203" t="s">
        <v>232</v>
      </c>
      <c r="G7" s="202" t="s">
        <v>59</v>
      </c>
      <c r="H7" s="202" t="s">
        <v>58</v>
      </c>
      <c r="I7" s="203" t="s">
        <v>51</v>
      </c>
    </row>
    <row r="8" spans="1:9" ht="14.25" thickBot="1">
      <c r="A8" s="175" t="s">
        <v>233</v>
      </c>
      <c r="B8" s="204">
        <v>5</v>
      </c>
      <c r="C8" s="205">
        <v>60</v>
      </c>
      <c r="D8" s="206">
        <v>500</v>
      </c>
      <c r="F8" s="175" t="s">
        <v>233</v>
      </c>
      <c r="G8" s="196">
        <v>500</v>
      </c>
      <c r="H8" s="196">
        <v>0</v>
      </c>
      <c r="I8" s="207">
        <f>SUM(G8:H8)</f>
        <v>500</v>
      </c>
    </row>
    <row r="9" spans="1:9" ht="14.25" thickBot="1">
      <c r="A9" s="175" t="s">
        <v>234</v>
      </c>
      <c r="B9" s="208">
        <v>40</v>
      </c>
      <c r="C9" s="209">
        <v>60</v>
      </c>
      <c r="D9" s="210">
        <v>80</v>
      </c>
      <c r="F9" s="175" t="s">
        <v>234</v>
      </c>
      <c r="G9" s="196">
        <v>67</v>
      </c>
      <c r="H9" s="196">
        <v>13</v>
      </c>
      <c r="I9" s="207">
        <f t="shared" ref="I9:I12" si="0">SUM(G9:H9)</f>
        <v>80</v>
      </c>
    </row>
    <row r="10" spans="1:9" ht="14.25" thickBot="1">
      <c r="A10" s="175" t="s">
        <v>235</v>
      </c>
      <c r="B10" s="208">
        <v>70</v>
      </c>
      <c r="C10" s="209">
        <v>15</v>
      </c>
      <c r="D10" s="210">
        <v>200</v>
      </c>
      <c r="F10" s="175" t="s">
        <v>235</v>
      </c>
      <c r="G10" s="196">
        <v>0</v>
      </c>
      <c r="H10" s="196">
        <v>200</v>
      </c>
      <c r="I10" s="207">
        <f t="shared" si="0"/>
        <v>200</v>
      </c>
    </row>
    <row r="11" spans="1:9" ht="14.25" thickBot="1">
      <c r="A11" s="175" t="s">
        <v>236</v>
      </c>
      <c r="B11" s="208">
        <v>70</v>
      </c>
      <c r="C11" s="209">
        <v>5</v>
      </c>
      <c r="D11" s="210">
        <v>400</v>
      </c>
      <c r="F11" s="175" t="s">
        <v>236</v>
      </c>
      <c r="G11" s="196">
        <v>0</v>
      </c>
      <c r="H11" s="196">
        <v>400</v>
      </c>
      <c r="I11" s="207">
        <f t="shared" si="0"/>
        <v>400</v>
      </c>
    </row>
    <row r="12" spans="1:9" ht="14.25" thickBot="1">
      <c r="A12" s="175" t="s">
        <v>237</v>
      </c>
      <c r="B12" s="208">
        <v>100</v>
      </c>
      <c r="C12" s="209">
        <v>50</v>
      </c>
      <c r="D12" s="210">
        <v>120</v>
      </c>
      <c r="F12" s="175" t="s">
        <v>237</v>
      </c>
      <c r="G12" s="196">
        <v>0</v>
      </c>
      <c r="H12" s="196">
        <v>120</v>
      </c>
      <c r="I12" s="207">
        <f t="shared" si="0"/>
        <v>120</v>
      </c>
    </row>
    <row r="13" spans="1:9" ht="14.25" thickBot="1">
      <c r="A13" s="175" t="s">
        <v>238</v>
      </c>
      <c r="B13" s="208">
        <v>100</v>
      </c>
      <c r="C13" s="209">
        <v>80</v>
      </c>
      <c r="D13" s="210">
        <v>300</v>
      </c>
      <c r="F13" s="175" t="s">
        <v>238</v>
      </c>
      <c r="G13" s="196">
        <v>0</v>
      </c>
      <c r="H13" s="196">
        <v>300</v>
      </c>
      <c r="I13" s="207">
        <f>SUM(G13:H13)</f>
        <v>300</v>
      </c>
    </row>
    <row r="14" spans="1:9" ht="14.25" thickBot="1">
      <c r="A14" s="197" t="s">
        <v>239</v>
      </c>
      <c r="B14" s="211">
        <v>700</v>
      </c>
      <c r="C14" s="212">
        <v>1500</v>
      </c>
      <c r="D14" s="222">
        <f>SUM(D8:D13)</f>
        <v>1600</v>
      </c>
      <c r="F14" s="197" t="s">
        <v>51</v>
      </c>
      <c r="G14" s="213">
        <f>SUM(G8:G13)</f>
        <v>567</v>
      </c>
      <c r="H14" s="213">
        <f>SUM(H8:H13)</f>
        <v>1033</v>
      </c>
    </row>
    <row r="15" spans="1:9" ht="13.9">
      <c r="A15" s="197" t="s">
        <v>240</v>
      </c>
      <c r="B15" s="221">
        <f>B14+C14</f>
        <v>2200</v>
      </c>
    </row>
    <row r="16" spans="1:9" ht="13.9">
      <c r="A16" s="197" t="s">
        <v>241</v>
      </c>
    </row>
    <row r="17" spans="1:7" ht="13.9">
      <c r="A17" s="197" t="s">
        <v>242</v>
      </c>
      <c r="F17" s="197" t="s">
        <v>8</v>
      </c>
    </row>
    <row r="18" spans="1:7" ht="13.9">
      <c r="E18" s="197" t="s">
        <v>243</v>
      </c>
      <c r="F18" s="198">
        <f>SUM(F19:F21)</f>
        <v>235966.7</v>
      </c>
      <c r="G18" s="197" t="s">
        <v>50</v>
      </c>
    </row>
    <row r="19" spans="1:7" ht="13.9">
      <c r="C19" s="175" t="s">
        <v>244</v>
      </c>
      <c r="E19" s="175" t="s">
        <v>245</v>
      </c>
      <c r="F19" s="214">
        <f>SUMPRODUCT(B8:C13,G8:H13)</f>
        <v>40960</v>
      </c>
    </row>
    <row r="20" spans="1:7" ht="13.9">
      <c r="C20" s="175" t="s">
        <v>246</v>
      </c>
      <c r="E20" s="175" t="s">
        <v>247</v>
      </c>
      <c r="F20" s="214">
        <f>$C$4*$G$14+$D$4*$G$14^2</f>
        <v>72802.8</v>
      </c>
    </row>
    <row r="21" spans="1:7" ht="13.9">
      <c r="C21" s="175" t="s">
        <v>248</v>
      </c>
      <c r="E21" s="175" t="s">
        <v>249</v>
      </c>
      <c r="F21" s="214">
        <f>$G$4*$H$14+$H$4*$H$14^2</f>
        <v>122203.90000000001</v>
      </c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2803F-0943-4E68-9DBB-EFE902F5915A}">
  <dimension ref="A2:I21"/>
  <sheetViews>
    <sheetView workbookViewId="0">
      <selection activeCell="I19" sqref="I19"/>
    </sheetView>
  </sheetViews>
  <sheetFormatPr defaultColWidth="9" defaultRowHeight="13.5"/>
  <cols>
    <col min="1" max="1" width="13.5" style="175" customWidth="1"/>
    <col min="2" max="5" width="9" style="175"/>
    <col min="6" max="6" width="9.375" style="175" bestFit="1" customWidth="1"/>
    <col min="7" max="16384" width="9" style="175"/>
  </cols>
  <sheetData>
    <row r="2" spans="1:9" ht="13.9">
      <c r="C2" s="197" t="s">
        <v>222</v>
      </c>
    </row>
    <row r="3" spans="1:9">
      <c r="C3" s="175" t="s">
        <v>223</v>
      </c>
      <c r="D3" s="175" t="s">
        <v>224</v>
      </c>
      <c r="G3" s="175" t="s">
        <v>225</v>
      </c>
      <c r="H3" s="175" t="s">
        <v>226</v>
      </c>
    </row>
    <row r="4" spans="1:9">
      <c r="B4" s="175" t="s">
        <v>227</v>
      </c>
      <c r="C4" s="201">
        <v>10</v>
      </c>
      <c r="D4" s="201">
        <v>0.2</v>
      </c>
      <c r="F4" s="175" t="s">
        <v>228</v>
      </c>
      <c r="G4" s="201">
        <v>10</v>
      </c>
      <c r="H4" s="201">
        <v>0.1</v>
      </c>
    </row>
    <row r="6" spans="1:9" ht="13.9">
      <c r="A6" s="175" t="s">
        <v>229</v>
      </c>
      <c r="D6" s="197" t="s">
        <v>230</v>
      </c>
      <c r="F6" s="175" t="s">
        <v>231</v>
      </c>
    </row>
    <row r="7" spans="1:9" ht="14.25" thickBot="1">
      <c r="B7" s="202" t="s">
        <v>59</v>
      </c>
      <c r="C7" s="202" t="s">
        <v>58</v>
      </c>
      <c r="D7" s="203" t="s">
        <v>232</v>
      </c>
      <c r="G7" s="202" t="s">
        <v>59</v>
      </c>
      <c r="H7" s="202" t="s">
        <v>58</v>
      </c>
      <c r="I7" s="203" t="s">
        <v>51</v>
      </c>
    </row>
    <row r="8" spans="1:9" ht="14.25" thickBot="1">
      <c r="A8" s="175" t="s">
        <v>233</v>
      </c>
      <c r="B8" s="204">
        <v>5</v>
      </c>
      <c r="C8" s="205">
        <v>60</v>
      </c>
      <c r="D8" s="206">
        <v>500</v>
      </c>
      <c r="F8" s="175" t="s">
        <v>233</v>
      </c>
      <c r="G8" s="196">
        <v>500</v>
      </c>
      <c r="H8" s="196">
        <v>0</v>
      </c>
      <c r="I8" s="207">
        <f>SUM(G8:H8)</f>
        <v>500</v>
      </c>
    </row>
    <row r="9" spans="1:9" ht="14.25" thickBot="1">
      <c r="A9" s="175" t="s">
        <v>234</v>
      </c>
      <c r="B9" s="208">
        <v>40</v>
      </c>
      <c r="C9" s="209">
        <v>60</v>
      </c>
      <c r="D9" s="210">
        <v>80</v>
      </c>
      <c r="F9" s="175" t="s">
        <v>234</v>
      </c>
      <c r="G9" s="196">
        <v>0</v>
      </c>
      <c r="H9" s="196">
        <v>80</v>
      </c>
      <c r="I9" s="207">
        <f t="shared" ref="I9:I12" si="0">SUM(G9:H9)</f>
        <v>80</v>
      </c>
    </row>
    <row r="10" spans="1:9" ht="14.25" thickBot="1">
      <c r="A10" s="175" t="s">
        <v>235</v>
      </c>
      <c r="B10" s="208">
        <v>70</v>
      </c>
      <c r="C10" s="209">
        <v>15</v>
      </c>
      <c r="D10" s="210">
        <v>200</v>
      </c>
      <c r="F10" s="175" t="s">
        <v>235</v>
      </c>
      <c r="G10" s="196">
        <v>0</v>
      </c>
      <c r="H10" s="196">
        <v>200</v>
      </c>
      <c r="I10" s="207">
        <f t="shared" si="0"/>
        <v>200</v>
      </c>
    </row>
    <row r="11" spans="1:9" ht="14.25" thickBot="1">
      <c r="A11" s="175" t="s">
        <v>236</v>
      </c>
      <c r="B11" s="208">
        <v>70</v>
      </c>
      <c r="C11" s="209">
        <v>5</v>
      </c>
      <c r="D11" s="210">
        <v>400</v>
      </c>
      <c r="F11" s="175" t="s">
        <v>236</v>
      </c>
      <c r="G11" s="196">
        <v>0</v>
      </c>
      <c r="H11" s="196">
        <v>400</v>
      </c>
      <c r="I11" s="207">
        <f t="shared" si="0"/>
        <v>400</v>
      </c>
    </row>
    <row r="12" spans="1:9" ht="14.25" thickBot="1">
      <c r="A12" s="175" t="s">
        <v>237</v>
      </c>
      <c r="B12" s="208">
        <v>100</v>
      </c>
      <c r="C12" s="209">
        <v>50</v>
      </c>
      <c r="D12" s="210">
        <v>120</v>
      </c>
      <c r="F12" s="175" t="s">
        <v>237</v>
      </c>
      <c r="G12" s="196">
        <v>0</v>
      </c>
      <c r="H12" s="196">
        <v>120</v>
      </c>
      <c r="I12" s="207">
        <f t="shared" si="0"/>
        <v>120</v>
      </c>
    </row>
    <row r="13" spans="1:9" ht="14.25" thickBot="1">
      <c r="A13" s="175" t="s">
        <v>238</v>
      </c>
      <c r="B13" s="208">
        <v>80</v>
      </c>
      <c r="C13" s="209">
        <v>100</v>
      </c>
      <c r="D13" s="210">
        <v>300</v>
      </c>
      <c r="F13" s="175" t="s">
        <v>238</v>
      </c>
      <c r="G13" s="196">
        <v>67</v>
      </c>
      <c r="H13" s="196">
        <v>233</v>
      </c>
      <c r="I13" s="207">
        <f>SUM(G13:H13)</f>
        <v>300</v>
      </c>
    </row>
    <row r="14" spans="1:9" ht="14.25" thickBot="1">
      <c r="A14" s="197" t="s">
        <v>239</v>
      </c>
      <c r="B14" s="211">
        <v>1000</v>
      </c>
      <c r="C14" s="212">
        <v>1500</v>
      </c>
      <c r="D14" s="222">
        <f>SUM(D8:D13)</f>
        <v>1600</v>
      </c>
      <c r="F14" s="197" t="s">
        <v>51</v>
      </c>
      <c r="G14" s="213">
        <f>SUM(G8:G13)</f>
        <v>567</v>
      </c>
      <c r="H14" s="213">
        <f>SUM(H8:H13)</f>
        <v>1033</v>
      </c>
    </row>
    <row r="15" spans="1:9" ht="13.9">
      <c r="A15" s="197" t="s">
        <v>240</v>
      </c>
      <c r="B15" s="221">
        <f>B14+C14</f>
        <v>2500</v>
      </c>
    </row>
    <row r="16" spans="1:9" ht="13.9">
      <c r="A16" s="197" t="s">
        <v>241</v>
      </c>
    </row>
    <row r="17" spans="1:7" ht="13.9">
      <c r="A17" s="197" t="s">
        <v>242</v>
      </c>
      <c r="F17" s="197" t="s">
        <v>8</v>
      </c>
    </row>
    <row r="18" spans="1:7" ht="13.9">
      <c r="E18" s="197" t="s">
        <v>243</v>
      </c>
      <c r="F18" s="198">
        <f>SUM(F19:F21)</f>
        <v>233966.7</v>
      </c>
      <c r="G18" s="197" t="s">
        <v>50</v>
      </c>
    </row>
    <row r="19" spans="1:7" ht="13.9">
      <c r="C19" s="175" t="s">
        <v>244</v>
      </c>
      <c r="E19" s="175" t="s">
        <v>245</v>
      </c>
      <c r="F19" s="214">
        <f>SUMPRODUCT(B8:C13,G8:H13)</f>
        <v>46960</v>
      </c>
    </row>
    <row r="20" spans="1:7" ht="13.9">
      <c r="C20" s="175" t="s">
        <v>246</v>
      </c>
      <c r="E20" s="175" t="s">
        <v>247</v>
      </c>
      <c r="F20" s="214">
        <f>$C$4*$G$14+$D$4*$G$14^2</f>
        <v>69967.8</v>
      </c>
    </row>
    <row r="21" spans="1:7" ht="13.9">
      <c r="C21" s="175" t="s">
        <v>248</v>
      </c>
      <c r="E21" s="175" t="s">
        <v>249</v>
      </c>
      <c r="F21" s="214">
        <f>$G$4*$H$14+$H$4*$H$14^2</f>
        <v>117038.90000000001</v>
      </c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135B-905E-4E76-883E-1122C785BAA7}">
  <dimension ref="A1:R41"/>
  <sheetViews>
    <sheetView workbookViewId="0">
      <selection activeCell="C29" sqref="C29"/>
    </sheetView>
  </sheetViews>
  <sheetFormatPr defaultRowHeight="13.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>
      <c r="A2" s="8" t="s">
        <v>10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>
      <c r="A3" s="8" t="s">
        <v>11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>
      <c r="A4" s="8" t="s">
        <v>12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>
      <c r="A5" s="8" t="s">
        <v>13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>
      <c r="A6" s="8" t="s">
        <v>14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>
      <c r="A7" s="8" t="s">
        <v>15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ht="13.9">
      <c r="A9" s="106" t="s">
        <v>153</v>
      </c>
      <c r="B9" s="8"/>
      <c r="C9" s="8"/>
      <c r="D9" s="8"/>
      <c r="E9" s="8"/>
      <c r="F9" s="8"/>
      <c r="G9" s="106" t="s">
        <v>152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>
      <c r="A10" s="9"/>
      <c r="B10" s="9" t="s">
        <v>16</v>
      </c>
      <c r="C10" s="9" t="s">
        <v>17</v>
      </c>
      <c r="D10" s="9" t="s">
        <v>18</v>
      </c>
      <c r="E10" s="8"/>
      <c r="F10" s="8"/>
      <c r="G10" s="9"/>
      <c r="H10" s="9" t="s">
        <v>16</v>
      </c>
      <c r="I10" s="9" t="s">
        <v>17</v>
      </c>
      <c r="J10" s="9" t="s">
        <v>18</v>
      </c>
      <c r="K10" s="8"/>
      <c r="L10" s="8"/>
      <c r="M10" s="8"/>
      <c r="N10" s="8"/>
      <c r="O10" s="8"/>
      <c r="P10" s="8"/>
      <c r="Q10" s="8"/>
      <c r="R10" s="8"/>
    </row>
    <row r="11" spans="1:18">
      <c r="A11" s="9" t="s">
        <v>19</v>
      </c>
      <c r="B11" s="9">
        <v>12</v>
      </c>
      <c r="C11" s="9">
        <v>8</v>
      </c>
      <c r="D11" s="9">
        <v>16</v>
      </c>
      <c r="E11" s="8"/>
      <c r="F11" s="8"/>
      <c r="G11" s="9" t="s">
        <v>19</v>
      </c>
      <c r="H11" s="9">
        <v>21</v>
      </c>
      <c r="I11" s="9">
        <v>24</v>
      </c>
      <c r="J11" s="9">
        <v>13</v>
      </c>
      <c r="K11" s="8"/>
      <c r="L11" s="8"/>
      <c r="M11" s="8"/>
      <c r="N11" s="8"/>
      <c r="O11" s="8"/>
      <c r="P11" s="8"/>
      <c r="Q11" s="8"/>
      <c r="R11" s="8"/>
    </row>
    <row r="12" spans="1:18">
      <c r="A12" s="9" t="s">
        <v>20</v>
      </c>
      <c r="B12" s="9">
        <v>14</v>
      </c>
      <c r="C12" s="9">
        <v>10</v>
      </c>
      <c r="D12" s="9">
        <v>15</v>
      </c>
      <c r="E12" s="8"/>
      <c r="F12" s="8"/>
      <c r="G12" s="9" t="s">
        <v>20</v>
      </c>
      <c r="H12" s="9">
        <v>20</v>
      </c>
      <c r="I12" s="9">
        <v>27</v>
      </c>
      <c r="J12" s="9">
        <v>11</v>
      </c>
      <c r="K12" s="8"/>
      <c r="L12" s="8"/>
      <c r="M12" s="8"/>
      <c r="N12" s="8"/>
      <c r="O12" s="8"/>
      <c r="P12" s="8"/>
      <c r="Q12" s="8"/>
      <c r="R12" s="8"/>
    </row>
    <row r="13" spans="1:18">
      <c r="A13" s="9" t="s">
        <v>21</v>
      </c>
      <c r="B13" s="9">
        <v>15</v>
      </c>
      <c r="C13" s="9">
        <v>12</v>
      </c>
      <c r="D13" s="9">
        <v>18</v>
      </c>
      <c r="E13" s="8"/>
      <c r="F13" s="8"/>
      <c r="G13" s="9" t="s">
        <v>21</v>
      </c>
      <c r="H13" s="9">
        <v>19</v>
      </c>
      <c r="I13" s="9">
        <v>26</v>
      </c>
      <c r="J13" s="9">
        <v>14</v>
      </c>
      <c r="K13" s="8"/>
      <c r="L13" s="8"/>
      <c r="M13" s="8"/>
      <c r="N13" s="8"/>
      <c r="O13" s="8"/>
      <c r="P13" s="8"/>
      <c r="Q13" s="8"/>
      <c r="R13" s="8"/>
    </row>
    <row r="14" spans="1:18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>
      <c r="A18" s="8"/>
      <c r="B18" s="8" t="s">
        <v>22</v>
      </c>
      <c r="C18" s="8" t="s">
        <v>23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>
      <c r="A19" s="8"/>
      <c r="B19" s="8"/>
      <c r="C19" s="9"/>
      <c r="D19" s="10" t="s">
        <v>16</v>
      </c>
      <c r="E19" s="10" t="s">
        <v>17</v>
      </c>
      <c r="F19" s="10" t="s">
        <v>18</v>
      </c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>
      <c r="A20" s="8"/>
      <c r="B20" s="8"/>
      <c r="C20" s="10" t="s">
        <v>19</v>
      </c>
      <c r="D20" s="11">
        <v>0</v>
      </c>
      <c r="E20" s="11">
        <v>60</v>
      </c>
      <c r="F20" s="11">
        <v>0</v>
      </c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>
      <c r="A21" s="8"/>
      <c r="B21" s="8"/>
      <c r="C21" s="10" t="s">
        <v>20</v>
      </c>
      <c r="D21" s="11">
        <v>0</v>
      </c>
      <c r="E21" s="11">
        <v>18</v>
      </c>
      <c r="F21" s="11">
        <v>20</v>
      </c>
      <c r="G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ht="13.9">
      <c r="A22" s="8"/>
      <c r="B22" s="8"/>
      <c r="C22" s="10" t="s">
        <v>21</v>
      </c>
      <c r="D22" s="11">
        <v>20</v>
      </c>
      <c r="E22" s="11">
        <v>15</v>
      </c>
      <c r="F22" s="11">
        <v>0</v>
      </c>
      <c r="G22" s="8"/>
      <c r="H22" s="8"/>
      <c r="I22" s="8" t="s">
        <v>160</v>
      </c>
      <c r="J22" s="8"/>
      <c r="K22" s="8"/>
      <c r="L22" s="8"/>
      <c r="M22" s="8"/>
      <c r="N22" s="8" t="s">
        <v>24</v>
      </c>
      <c r="O22" s="8"/>
      <c r="P22" s="12" t="s">
        <v>25</v>
      </c>
      <c r="Q22" s="8"/>
      <c r="R22" s="8"/>
    </row>
    <row r="23" spans="1:18" ht="13.9">
      <c r="A23" s="8"/>
      <c r="B23" s="8"/>
      <c r="C23" s="8"/>
      <c r="G23" s="8"/>
      <c r="H23" s="8"/>
      <c r="I23" s="9"/>
      <c r="J23" s="10" t="s">
        <v>16</v>
      </c>
      <c r="K23" s="10" t="s">
        <v>17</v>
      </c>
      <c r="L23" s="10" t="s">
        <v>18</v>
      </c>
      <c r="M23" s="8"/>
      <c r="N23" s="8"/>
      <c r="O23" s="8"/>
      <c r="P23" s="12"/>
      <c r="Q23" s="8"/>
      <c r="R23" s="8"/>
    </row>
    <row r="24" spans="1:18" ht="13.9">
      <c r="A24" s="8"/>
      <c r="B24" s="8"/>
      <c r="C24" s="8" t="s">
        <v>26</v>
      </c>
      <c r="D24" s="113">
        <f>SUM(D20:D22)</f>
        <v>20</v>
      </c>
      <c r="E24" s="113">
        <f>SUM(E20:E22)</f>
        <v>93</v>
      </c>
      <c r="F24" s="113">
        <f>SUM(F20:F22)</f>
        <v>20</v>
      </c>
      <c r="G24" s="8"/>
      <c r="H24" s="8"/>
      <c r="I24" s="10" t="s">
        <v>19</v>
      </c>
      <c r="J24" s="108">
        <f>D20*B11</f>
        <v>0</v>
      </c>
      <c r="K24" s="108">
        <f t="shared" ref="K24:L26" si="0">E20*C11</f>
        <v>480</v>
      </c>
      <c r="L24" s="108">
        <f t="shared" si="0"/>
        <v>0</v>
      </c>
      <c r="M24" s="8"/>
      <c r="N24" s="114">
        <f>SUM(J24:L24)</f>
        <v>480</v>
      </c>
      <c r="O24" s="112" t="s">
        <v>154</v>
      </c>
      <c r="P24" s="111">
        <v>480</v>
      </c>
      <c r="Q24" s="8"/>
      <c r="R24" s="8"/>
    </row>
    <row r="25" spans="1:18" ht="13.9">
      <c r="A25" s="8"/>
      <c r="B25" s="8"/>
      <c r="D25" s="109" t="s">
        <v>155</v>
      </c>
      <c r="E25" s="109" t="s">
        <v>155</v>
      </c>
      <c r="F25" s="109" t="s">
        <v>155</v>
      </c>
      <c r="G25" s="8"/>
      <c r="H25" s="8"/>
      <c r="I25" s="10" t="s">
        <v>20</v>
      </c>
      <c r="J25" s="108">
        <f>D21*B12</f>
        <v>0</v>
      </c>
      <c r="K25" s="108">
        <f t="shared" si="0"/>
        <v>180</v>
      </c>
      <c r="L25" s="108">
        <f t="shared" si="0"/>
        <v>300</v>
      </c>
      <c r="N25" s="114">
        <f>SUM(J25:L25)</f>
        <v>480</v>
      </c>
      <c r="O25" s="112" t="s">
        <v>154</v>
      </c>
      <c r="P25" s="111">
        <v>480</v>
      </c>
      <c r="Q25" s="8"/>
      <c r="R25" s="8"/>
    </row>
    <row r="26" spans="1:18" ht="13.9">
      <c r="A26" s="8"/>
      <c r="B26" s="8"/>
      <c r="C26" s="13" t="s">
        <v>27</v>
      </c>
      <c r="D26" s="110">
        <v>20</v>
      </c>
      <c r="E26" s="110">
        <v>20</v>
      </c>
      <c r="F26" s="110">
        <v>20</v>
      </c>
      <c r="G26" s="8"/>
      <c r="H26" s="8"/>
      <c r="I26" s="10" t="s">
        <v>21</v>
      </c>
      <c r="J26" s="108">
        <f>D22*B13</f>
        <v>300</v>
      </c>
      <c r="K26" s="108">
        <f t="shared" si="0"/>
        <v>180</v>
      </c>
      <c r="L26" s="108">
        <f t="shared" si="0"/>
        <v>0</v>
      </c>
      <c r="N26" s="114">
        <f>SUM(J26:L26)</f>
        <v>480</v>
      </c>
      <c r="O26" s="112" t="s">
        <v>154</v>
      </c>
      <c r="P26" s="111">
        <v>480</v>
      </c>
      <c r="Q26" s="8"/>
      <c r="R26" s="8"/>
    </row>
    <row r="27" spans="1:18" ht="13.9">
      <c r="A27" s="8"/>
      <c r="B27" s="8"/>
      <c r="C27" s="13"/>
      <c r="D27" s="119"/>
      <c r="E27" s="119"/>
      <c r="F27" s="119"/>
      <c r="G27" s="8"/>
      <c r="H27" s="8"/>
      <c r="I27" s="116"/>
      <c r="J27" s="123"/>
      <c r="K27" s="123"/>
      <c r="L27" s="123"/>
      <c r="N27" s="124"/>
      <c r="O27" s="112"/>
      <c r="P27" s="12"/>
      <c r="Q27" s="8"/>
      <c r="R27" s="8"/>
    </row>
    <row r="28" spans="1:18" ht="13.9">
      <c r="A28" s="8"/>
      <c r="B28" s="8"/>
      <c r="C28" s="13"/>
      <c r="D28" s="119"/>
      <c r="E28" s="119"/>
      <c r="F28" s="119"/>
      <c r="G28" s="8"/>
      <c r="H28" s="8"/>
      <c r="I28" s="116"/>
      <c r="J28" s="123"/>
      <c r="K28" s="123"/>
      <c r="L28" s="123"/>
      <c r="N28" s="124"/>
      <c r="O28" s="112"/>
      <c r="P28" s="12"/>
      <c r="Q28" s="8"/>
      <c r="R28" s="8"/>
    </row>
    <row r="29" spans="1:18">
      <c r="A29" s="8"/>
      <c r="B29" s="8" t="s">
        <v>157</v>
      </c>
      <c r="C29" s="8"/>
      <c r="D29" s="120">
        <v>25</v>
      </c>
      <c r="E29" s="120">
        <v>32</v>
      </c>
      <c r="F29" s="120">
        <v>17</v>
      </c>
      <c r="G29" s="8"/>
      <c r="H29" s="8"/>
      <c r="I29" s="8"/>
      <c r="J29" s="8"/>
      <c r="P29" s="8"/>
      <c r="Q29" s="8"/>
      <c r="R29" s="8"/>
    </row>
    <row r="30" spans="1:18">
      <c r="A30" s="8"/>
      <c r="B30" s="8" t="s">
        <v>28</v>
      </c>
      <c r="C30" s="8"/>
      <c r="D30" s="8"/>
      <c r="E30" s="8"/>
      <c r="F30" s="8"/>
      <c r="G30" s="8"/>
      <c r="H30" s="8"/>
      <c r="I30" s="8"/>
      <c r="J30" s="8"/>
      <c r="P30" s="8"/>
      <c r="Q30" s="8"/>
      <c r="R30" s="8"/>
    </row>
    <row r="31" spans="1:18">
      <c r="A31" s="8"/>
      <c r="B31" s="8"/>
      <c r="C31" s="9"/>
      <c r="D31" s="10" t="s">
        <v>16</v>
      </c>
      <c r="E31" s="10" t="s">
        <v>17</v>
      </c>
      <c r="F31" s="10" t="s">
        <v>18</v>
      </c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>
      <c r="A32" s="8"/>
      <c r="B32" s="8"/>
      <c r="C32" s="10" t="s">
        <v>19</v>
      </c>
      <c r="D32" s="107">
        <f>D$29-H11</f>
        <v>4</v>
      </c>
      <c r="E32" s="107">
        <f t="shared" ref="E32:F32" si="1">E$29-I11</f>
        <v>8</v>
      </c>
      <c r="F32" s="107">
        <f t="shared" si="1"/>
        <v>4</v>
      </c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>
      <c r="A33" s="8"/>
      <c r="B33" s="8"/>
      <c r="C33" s="10" t="s">
        <v>20</v>
      </c>
      <c r="D33" s="107">
        <f t="shared" ref="D33:F33" si="2">D$29-H12</f>
        <v>5</v>
      </c>
      <c r="E33" s="107">
        <f t="shared" si="2"/>
        <v>5</v>
      </c>
      <c r="F33" s="107">
        <f t="shared" si="2"/>
        <v>6</v>
      </c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>
      <c r="A34" s="8"/>
      <c r="B34" s="8"/>
      <c r="C34" s="10" t="s">
        <v>21</v>
      </c>
      <c r="D34" s="107">
        <f t="shared" ref="D34:F34" si="3">D$29-H13</f>
        <v>6</v>
      </c>
      <c r="E34" s="107">
        <f t="shared" si="3"/>
        <v>6</v>
      </c>
      <c r="F34" s="107">
        <f t="shared" si="3"/>
        <v>3</v>
      </c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>
      <c r="A35" s="8"/>
      <c r="B35" s="8"/>
      <c r="C35" s="116"/>
      <c r="D35" s="117"/>
      <c r="E35" s="117"/>
      <c r="F35" s="117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ht="13.9">
      <c r="A36" s="8"/>
      <c r="B36" s="8"/>
      <c r="C36" s="8" t="s">
        <v>158</v>
      </c>
      <c r="D36" s="118">
        <f>SUMPRODUCT(D32:D34,D20:D22)</f>
        <v>120</v>
      </c>
      <c r="E36" s="118">
        <f t="shared" ref="E36:F36" si="4">SUMPRODUCT(E32:E34,E20:E22)</f>
        <v>660</v>
      </c>
      <c r="F36" s="118">
        <f t="shared" si="4"/>
        <v>120</v>
      </c>
      <c r="G36" s="121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ht="13.9">
      <c r="A37" s="8"/>
      <c r="B37" s="8"/>
      <c r="C37" s="8" t="s">
        <v>159</v>
      </c>
      <c r="D37" s="122">
        <f>SUM(D36:F36)</f>
        <v>900</v>
      </c>
      <c r="E37" s="8" t="s">
        <v>156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3FF1-416A-45E4-9F6F-D25C2A6F3DA6}">
  <dimension ref="A1:U18"/>
  <sheetViews>
    <sheetView workbookViewId="0">
      <selection activeCell="I9" sqref="I9"/>
    </sheetView>
  </sheetViews>
  <sheetFormatPr defaultRowHeight="12" customHeight="1"/>
  <cols>
    <col min="1" max="1" width="17.875" style="55" customWidth="1"/>
    <col min="2" max="6" width="7.625" style="55" customWidth="1"/>
    <col min="7" max="7" width="10" style="55" customWidth="1"/>
    <col min="8" max="8" width="11.375" style="55" customWidth="1"/>
    <col min="9" max="9" width="15.6875" style="55" customWidth="1"/>
    <col min="10" max="10" width="26.6875" style="55" customWidth="1"/>
    <col min="11" max="11" width="1.6875" style="55" customWidth="1"/>
    <col min="12" max="12" width="17.1875" style="55" customWidth="1"/>
    <col min="13" max="18" width="9" style="55"/>
    <col min="19" max="19" width="6.1875" style="55" customWidth="1"/>
    <col min="20" max="20" width="12.125" style="55" customWidth="1"/>
    <col min="21" max="21" width="20.125" style="55" customWidth="1"/>
    <col min="22" max="256" width="9" style="55"/>
    <col min="257" max="257" width="17.875" style="55" customWidth="1"/>
    <col min="258" max="262" width="7.625" style="55" customWidth="1"/>
    <col min="263" max="263" width="10" style="55" customWidth="1"/>
    <col min="264" max="264" width="11.375" style="55" customWidth="1"/>
    <col min="265" max="265" width="15.6875" style="55" customWidth="1"/>
    <col min="266" max="266" width="26.6875" style="55" customWidth="1"/>
    <col min="267" max="267" width="1.6875" style="55" customWidth="1"/>
    <col min="268" max="268" width="17.1875" style="55" customWidth="1"/>
    <col min="269" max="274" width="9" style="55"/>
    <col min="275" max="275" width="6.1875" style="55" customWidth="1"/>
    <col min="276" max="276" width="12.125" style="55" customWidth="1"/>
    <col min="277" max="277" width="20.125" style="55" customWidth="1"/>
    <col min="278" max="512" width="9" style="55"/>
    <col min="513" max="513" width="17.875" style="55" customWidth="1"/>
    <col min="514" max="518" width="7.625" style="55" customWidth="1"/>
    <col min="519" max="519" width="10" style="55" customWidth="1"/>
    <col min="520" max="520" width="11.375" style="55" customWidth="1"/>
    <col min="521" max="521" width="15.6875" style="55" customWidth="1"/>
    <col min="522" max="522" width="26.6875" style="55" customWidth="1"/>
    <col min="523" max="523" width="1.6875" style="55" customWidth="1"/>
    <col min="524" max="524" width="17.1875" style="55" customWidth="1"/>
    <col min="525" max="530" width="9" style="55"/>
    <col min="531" max="531" width="6.1875" style="55" customWidth="1"/>
    <col min="532" max="532" width="12.125" style="55" customWidth="1"/>
    <col min="533" max="533" width="20.125" style="55" customWidth="1"/>
    <col min="534" max="768" width="9" style="55"/>
    <col min="769" max="769" width="17.875" style="55" customWidth="1"/>
    <col min="770" max="774" width="7.625" style="55" customWidth="1"/>
    <col min="775" max="775" width="10" style="55" customWidth="1"/>
    <col min="776" max="776" width="11.375" style="55" customWidth="1"/>
    <col min="777" max="777" width="15.6875" style="55" customWidth="1"/>
    <col min="778" max="778" width="26.6875" style="55" customWidth="1"/>
    <col min="779" max="779" width="1.6875" style="55" customWidth="1"/>
    <col min="780" max="780" width="17.1875" style="55" customWidth="1"/>
    <col min="781" max="786" width="9" style="55"/>
    <col min="787" max="787" width="6.1875" style="55" customWidth="1"/>
    <col min="788" max="788" width="12.125" style="55" customWidth="1"/>
    <col min="789" max="789" width="20.125" style="55" customWidth="1"/>
    <col min="790" max="1024" width="9" style="55"/>
    <col min="1025" max="1025" width="17.875" style="55" customWidth="1"/>
    <col min="1026" max="1030" width="7.625" style="55" customWidth="1"/>
    <col min="1031" max="1031" width="10" style="55" customWidth="1"/>
    <col min="1032" max="1032" width="11.375" style="55" customWidth="1"/>
    <col min="1033" max="1033" width="15.6875" style="55" customWidth="1"/>
    <col min="1034" max="1034" width="26.6875" style="55" customWidth="1"/>
    <col min="1035" max="1035" width="1.6875" style="55" customWidth="1"/>
    <col min="1036" max="1036" width="17.1875" style="55" customWidth="1"/>
    <col min="1037" max="1042" width="9" style="55"/>
    <col min="1043" max="1043" width="6.1875" style="55" customWidth="1"/>
    <col min="1044" max="1044" width="12.125" style="55" customWidth="1"/>
    <col min="1045" max="1045" width="20.125" style="55" customWidth="1"/>
    <col min="1046" max="1280" width="9" style="55"/>
    <col min="1281" max="1281" width="17.875" style="55" customWidth="1"/>
    <col min="1282" max="1286" width="7.625" style="55" customWidth="1"/>
    <col min="1287" max="1287" width="10" style="55" customWidth="1"/>
    <col min="1288" max="1288" width="11.375" style="55" customWidth="1"/>
    <col min="1289" max="1289" width="15.6875" style="55" customWidth="1"/>
    <col min="1290" max="1290" width="26.6875" style="55" customWidth="1"/>
    <col min="1291" max="1291" width="1.6875" style="55" customWidth="1"/>
    <col min="1292" max="1292" width="17.1875" style="55" customWidth="1"/>
    <col min="1293" max="1298" width="9" style="55"/>
    <col min="1299" max="1299" width="6.1875" style="55" customWidth="1"/>
    <col min="1300" max="1300" width="12.125" style="55" customWidth="1"/>
    <col min="1301" max="1301" width="20.125" style="55" customWidth="1"/>
    <col min="1302" max="1536" width="9" style="55"/>
    <col min="1537" max="1537" width="17.875" style="55" customWidth="1"/>
    <col min="1538" max="1542" width="7.625" style="55" customWidth="1"/>
    <col min="1543" max="1543" width="10" style="55" customWidth="1"/>
    <col min="1544" max="1544" width="11.375" style="55" customWidth="1"/>
    <col min="1545" max="1545" width="15.6875" style="55" customWidth="1"/>
    <col min="1546" max="1546" width="26.6875" style="55" customWidth="1"/>
    <col min="1547" max="1547" width="1.6875" style="55" customWidth="1"/>
    <col min="1548" max="1548" width="17.1875" style="55" customWidth="1"/>
    <col min="1549" max="1554" width="9" style="55"/>
    <col min="1555" max="1555" width="6.1875" style="55" customWidth="1"/>
    <col min="1556" max="1556" width="12.125" style="55" customWidth="1"/>
    <col min="1557" max="1557" width="20.125" style="55" customWidth="1"/>
    <col min="1558" max="1792" width="9" style="55"/>
    <col min="1793" max="1793" width="17.875" style="55" customWidth="1"/>
    <col min="1794" max="1798" width="7.625" style="55" customWidth="1"/>
    <col min="1799" max="1799" width="10" style="55" customWidth="1"/>
    <col min="1800" max="1800" width="11.375" style="55" customWidth="1"/>
    <col min="1801" max="1801" width="15.6875" style="55" customWidth="1"/>
    <col min="1802" max="1802" width="26.6875" style="55" customWidth="1"/>
    <col min="1803" max="1803" width="1.6875" style="55" customWidth="1"/>
    <col min="1804" max="1804" width="17.1875" style="55" customWidth="1"/>
    <col min="1805" max="1810" width="9" style="55"/>
    <col min="1811" max="1811" width="6.1875" style="55" customWidth="1"/>
    <col min="1812" max="1812" width="12.125" style="55" customWidth="1"/>
    <col min="1813" max="1813" width="20.125" style="55" customWidth="1"/>
    <col min="1814" max="2048" width="9" style="55"/>
    <col min="2049" max="2049" width="17.875" style="55" customWidth="1"/>
    <col min="2050" max="2054" width="7.625" style="55" customWidth="1"/>
    <col min="2055" max="2055" width="10" style="55" customWidth="1"/>
    <col min="2056" max="2056" width="11.375" style="55" customWidth="1"/>
    <col min="2057" max="2057" width="15.6875" style="55" customWidth="1"/>
    <col min="2058" max="2058" width="26.6875" style="55" customWidth="1"/>
    <col min="2059" max="2059" width="1.6875" style="55" customWidth="1"/>
    <col min="2060" max="2060" width="17.1875" style="55" customWidth="1"/>
    <col min="2061" max="2066" width="9" style="55"/>
    <col min="2067" max="2067" width="6.1875" style="55" customWidth="1"/>
    <col min="2068" max="2068" width="12.125" style="55" customWidth="1"/>
    <col min="2069" max="2069" width="20.125" style="55" customWidth="1"/>
    <col min="2070" max="2304" width="9" style="55"/>
    <col min="2305" max="2305" width="17.875" style="55" customWidth="1"/>
    <col min="2306" max="2310" width="7.625" style="55" customWidth="1"/>
    <col min="2311" max="2311" width="10" style="55" customWidth="1"/>
    <col min="2312" max="2312" width="11.375" style="55" customWidth="1"/>
    <col min="2313" max="2313" width="15.6875" style="55" customWidth="1"/>
    <col min="2314" max="2314" width="26.6875" style="55" customWidth="1"/>
    <col min="2315" max="2315" width="1.6875" style="55" customWidth="1"/>
    <col min="2316" max="2316" width="17.1875" style="55" customWidth="1"/>
    <col min="2317" max="2322" width="9" style="55"/>
    <col min="2323" max="2323" width="6.1875" style="55" customWidth="1"/>
    <col min="2324" max="2324" width="12.125" style="55" customWidth="1"/>
    <col min="2325" max="2325" width="20.125" style="55" customWidth="1"/>
    <col min="2326" max="2560" width="9" style="55"/>
    <col min="2561" max="2561" width="17.875" style="55" customWidth="1"/>
    <col min="2562" max="2566" width="7.625" style="55" customWidth="1"/>
    <col min="2567" max="2567" width="10" style="55" customWidth="1"/>
    <col min="2568" max="2568" width="11.375" style="55" customWidth="1"/>
    <col min="2569" max="2569" width="15.6875" style="55" customWidth="1"/>
    <col min="2570" max="2570" width="26.6875" style="55" customWidth="1"/>
    <col min="2571" max="2571" width="1.6875" style="55" customWidth="1"/>
    <col min="2572" max="2572" width="17.1875" style="55" customWidth="1"/>
    <col min="2573" max="2578" width="9" style="55"/>
    <col min="2579" max="2579" width="6.1875" style="55" customWidth="1"/>
    <col min="2580" max="2580" width="12.125" style="55" customWidth="1"/>
    <col min="2581" max="2581" width="20.125" style="55" customWidth="1"/>
    <col min="2582" max="2816" width="9" style="55"/>
    <col min="2817" max="2817" width="17.875" style="55" customWidth="1"/>
    <col min="2818" max="2822" width="7.625" style="55" customWidth="1"/>
    <col min="2823" max="2823" width="10" style="55" customWidth="1"/>
    <col min="2824" max="2824" width="11.375" style="55" customWidth="1"/>
    <col min="2825" max="2825" width="15.6875" style="55" customWidth="1"/>
    <col min="2826" max="2826" width="26.6875" style="55" customWidth="1"/>
    <col min="2827" max="2827" width="1.6875" style="55" customWidth="1"/>
    <col min="2828" max="2828" width="17.1875" style="55" customWidth="1"/>
    <col min="2829" max="2834" width="9" style="55"/>
    <col min="2835" max="2835" width="6.1875" style="55" customWidth="1"/>
    <col min="2836" max="2836" width="12.125" style="55" customWidth="1"/>
    <col min="2837" max="2837" width="20.125" style="55" customWidth="1"/>
    <col min="2838" max="3072" width="9" style="55"/>
    <col min="3073" max="3073" width="17.875" style="55" customWidth="1"/>
    <col min="3074" max="3078" width="7.625" style="55" customWidth="1"/>
    <col min="3079" max="3079" width="10" style="55" customWidth="1"/>
    <col min="3080" max="3080" width="11.375" style="55" customWidth="1"/>
    <col min="3081" max="3081" width="15.6875" style="55" customWidth="1"/>
    <col min="3082" max="3082" width="26.6875" style="55" customWidth="1"/>
    <col min="3083" max="3083" width="1.6875" style="55" customWidth="1"/>
    <col min="3084" max="3084" width="17.1875" style="55" customWidth="1"/>
    <col min="3085" max="3090" width="9" style="55"/>
    <col min="3091" max="3091" width="6.1875" style="55" customWidth="1"/>
    <col min="3092" max="3092" width="12.125" style="55" customWidth="1"/>
    <col min="3093" max="3093" width="20.125" style="55" customWidth="1"/>
    <col min="3094" max="3328" width="9" style="55"/>
    <col min="3329" max="3329" width="17.875" style="55" customWidth="1"/>
    <col min="3330" max="3334" width="7.625" style="55" customWidth="1"/>
    <col min="3335" max="3335" width="10" style="55" customWidth="1"/>
    <col min="3336" max="3336" width="11.375" style="55" customWidth="1"/>
    <col min="3337" max="3337" width="15.6875" style="55" customWidth="1"/>
    <col min="3338" max="3338" width="26.6875" style="55" customWidth="1"/>
    <col min="3339" max="3339" width="1.6875" style="55" customWidth="1"/>
    <col min="3340" max="3340" width="17.1875" style="55" customWidth="1"/>
    <col min="3341" max="3346" width="9" style="55"/>
    <col min="3347" max="3347" width="6.1875" style="55" customWidth="1"/>
    <col min="3348" max="3348" width="12.125" style="55" customWidth="1"/>
    <col min="3349" max="3349" width="20.125" style="55" customWidth="1"/>
    <col min="3350" max="3584" width="9" style="55"/>
    <col min="3585" max="3585" width="17.875" style="55" customWidth="1"/>
    <col min="3586" max="3590" width="7.625" style="55" customWidth="1"/>
    <col min="3591" max="3591" width="10" style="55" customWidth="1"/>
    <col min="3592" max="3592" width="11.375" style="55" customWidth="1"/>
    <col min="3593" max="3593" width="15.6875" style="55" customWidth="1"/>
    <col min="3594" max="3594" width="26.6875" style="55" customWidth="1"/>
    <col min="3595" max="3595" width="1.6875" style="55" customWidth="1"/>
    <col min="3596" max="3596" width="17.1875" style="55" customWidth="1"/>
    <col min="3597" max="3602" width="9" style="55"/>
    <col min="3603" max="3603" width="6.1875" style="55" customWidth="1"/>
    <col min="3604" max="3604" width="12.125" style="55" customWidth="1"/>
    <col min="3605" max="3605" width="20.125" style="55" customWidth="1"/>
    <col min="3606" max="3840" width="9" style="55"/>
    <col min="3841" max="3841" width="17.875" style="55" customWidth="1"/>
    <col min="3842" max="3846" width="7.625" style="55" customWidth="1"/>
    <col min="3847" max="3847" width="10" style="55" customWidth="1"/>
    <col min="3848" max="3848" width="11.375" style="55" customWidth="1"/>
    <col min="3849" max="3849" width="15.6875" style="55" customWidth="1"/>
    <col min="3850" max="3850" width="26.6875" style="55" customWidth="1"/>
    <col min="3851" max="3851" width="1.6875" style="55" customWidth="1"/>
    <col min="3852" max="3852" width="17.1875" style="55" customWidth="1"/>
    <col min="3853" max="3858" width="9" style="55"/>
    <col min="3859" max="3859" width="6.1875" style="55" customWidth="1"/>
    <col min="3860" max="3860" width="12.125" style="55" customWidth="1"/>
    <col min="3861" max="3861" width="20.125" style="55" customWidth="1"/>
    <col min="3862" max="4096" width="9" style="55"/>
    <col min="4097" max="4097" width="17.875" style="55" customWidth="1"/>
    <col min="4098" max="4102" width="7.625" style="55" customWidth="1"/>
    <col min="4103" max="4103" width="10" style="55" customWidth="1"/>
    <col min="4104" max="4104" width="11.375" style="55" customWidth="1"/>
    <col min="4105" max="4105" width="15.6875" style="55" customWidth="1"/>
    <col min="4106" max="4106" width="26.6875" style="55" customWidth="1"/>
    <col min="4107" max="4107" width="1.6875" style="55" customWidth="1"/>
    <col min="4108" max="4108" width="17.1875" style="55" customWidth="1"/>
    <col min="4109" max="4114" width="9" style="55"/>
    <col min="4115" max="4115" width="6.1875" style="55" customWidth="1"/>
    <col min="4116" max="4116" width="12.125" style="55" customWidth="1"/>
    <col min="4117" max="4117" width="20.125" style="55" customWidth="1"/>
    <col min="4118" max="4352" width="9" style="55"/>
    <col min="4353" max="4353" width="17.875" style="55" customWidth="1"/>
    <col min="4354" max="4358" width="7.625" style="55" customWidth="1"/>
    <col min="4359" max="4359" width="10" style="55" customWidth="1"/>
    <col min="4360" max="4360" width="11.375" style="55" customWidth="1"/>
    <col min="4361" max="4361" width="15.6875" style="55" customWidth="1"/>
    <col min="4362" max="4362" width="26.6875" style="55" customWidth="1"/>
    <col min="4363" max="4363" width="1.6875" style="55" customWidth="1"/>
    <col min="4364" max="4364" width="17.1875" style="55" customWidth="1"/>
    <col min="4365" max="4370" width="9" style="55"/>
    <col min="4371" max="4371" width="6.1875" style="55" customWidth="1"/>
    <col min="4372" max="4372" width="12.125" style="55" customWidth="1"/>
    <col min="4373" max="4373" width="20.125" style="55" customWidth="1"/>
    <col min="4374" max="4608" width="9" style="55"/>
    <col min="4609" max="4609" width="17.875" style="55" customWidth="1"/>
    <col min="4610" max="4614" width="7.625" style="55" customWidth="1"/>
    <col min="4615" max="4615" width="10" style="55" customWidth="1"/>
    <col min="4616" max="4616" width="11.375" style="55" customWidth="1"/>
    <col min="4617" max="4617" width="15.6875" style="55" customWidth="1"/>
    <col min="4618" max="4618" width="26.6875" style="55" customWidth="1"/>
    <col min="4619" max="4619" width="1.6875" style="55" customWidth="1"/>
    <col min="4620" max="4620" width="17.1875" style="55" customWidth="1"/>
    <col min="4621" max="4626" width="9" style="55"/>
    <col min="4627" max="4627" width="6.1875" style="55" customWidth="1"/>
    <col min="4628" max="4628" width="12.125" style="55" customWidth="1"/>
    <col min="4629" max="4629" width="20.125" style="55" customWidth="1"/>
    <col min="4630" max="4864" width="9" style="55"/>
    <col min="4865" max="4865" width="17.875" style="55" customWidth="1"/>
    <col min="4866" max="4870" width="7.625" style="55" customWidth="1"/>
    <col min="4871" max="4871" width="10" style="55" customWidth="1"/>
    <col min="4872" max="4872" width="11.375" style="55" customWidth="1"/>
    <col min="4873" max="4873" width="15.6875" style="55" customWidth="1"/>
    <col min="4874" max="4874" width="26.6875" style="55" customWidth="1"/>
    <col min="4875" max="4875" width="1.6875" style="55" customWidth="1"/>
    <col min="4876" max="4876" width="17.1875" style="55" customWidth="1"/>
    <col min="4877" max="4882" width="9" style="55"/>
    <col min="4883" max="4883" width="6.1875" style="55" customWidth="1"/>
    <col min="4884" max="4884" width="12.125" style="55" customWidth="1"/>
    <col min="4885" max="4885" width="20.125" style="55" customWidth="1"/>
    <col min="4886" max="5120" width="9" style="55"/>
    <col min="5121" max="5121" width="17.875" style="55" customWidth="1"/>
    <col min="5122" max="5126" width="7.625" style="55" customWidth="1"/>
    <col min="5127" max="5127" width="10" style="55" customWidth="1"/>
    <col min="5128" max="5128" width="11.375" style="55" customWidth="1"/>
    <col min="5129" max="5129" width="15.6875" style="55" customWidth="1"/>
    <col min="5130" max="5130" width="26.6875" style="55" customWidth="1"/>
    <col min="5131" max="5131" width="1.6875" style="55" customWidth="1"/>
    <col min="5132" max="5132" width="17.1875" style="55" customWidth="1"/>
    <col min="5133" max="5138" width="9" style="55"/>
    <col min="5139" max="5139" width="6.1875" style="55" customWidth="1"/>
    <col min="5140" max="5140" width="12.125" style="55" customWidth="1"/>
    <col min="5141" max="5141" width="20.125" style="55" customWidth="1"/>
    <col min="5142" max="5376" width="9" style="55"/>
    <col min="5377" max="5377" width="17.875" style="55" customWidth="1"/>
    <col min="5378" max="5382" width="7.625" style="55" customWidth="1"/>
    <col min="5383" max="5383" width="10" style="55" customWidth="1"/>
    <col min="5384" max="5384" width="11.375" style="55" customWidth="1"/>
    <col min="5385" max="5385" width="15.6875" style="55" customWidth="1"/>
    <col min="5386" max="5386" width="26.6875" style="55" customWidth="1"/>
    <col min="5387" max="5387" width="1.6875" style="55" customWidth="1"/>
    <col min="5388" max="5388" width="17.1875" style="55" customWidth="1"/>
    <col min="5389" max="5394" width="9" style="55"/>
    <col min="5395" max="5395" width="6.1875" style="55" customWidth="1"/>
    <col min="5396" max="5396" width="12.125" style="55" customWidth="1"/>
    <col min="5397" max="5397" width="20.125" style="55" customWidth="1"/>
    <col min="5398" max="5632" width="9" style="55"/>
    <col min="5633" max="5633" width="17.875" style="55" customWidth="1"/>
    <col min="5634" max="5638" width="7.625" style="55" customWidth="1"/>
    <col min="5639" max="5639" width="10" style="55" customWidth="1"/>
    <col min="5640" max="5640" width="11.375" style="55" customWidth="1"/>
    <col min="5641" max="5641" width="15.6875" style="55" customWidth="1"/>
    <col min="5642" max="5642" width="26.6875" style="55" customWidth="1"/>
    <col min="5643" max="5643" width="1.6875" style="55" customWidth="1"/>
    <col min="5644" max="5644" width="17.1875" style="55" customWidth="1"/>
    <col min="5645" max="5650" width="9" style="55"/>
    <col min="5651" max="5651" width="6.1875" style="55" customWidth="1"/>
    <col min="5652" max="5652" width="12.125" style="55" customWidth="1"/>
    <col min="5653" max="5653" width="20.125" style="55" customWidth="1"/>
    <col min="5654" max="5888" width="9" style="55"/>
    <col min="5889" max="5889" width="17.875" style="55" customWidth="1"/>
    <col min="5890" max="5894" width="7.625" style="55" customWidth="1"/>
    <col min="5895" max="5895" width="10" style="55" customWidth="1"/>
    <col min="5896" max="5896" width="11.375" style="55" customWidth="1"/>
    <col min="5897" max="5897" width="15.6875" style="55" customWidth="1"/>
    <col min="5898" max="5898" width="26.6875" style="55" customWidth="1"/>
    <col min="5899" max="5899" width="1.6875" style="55" customWidth="1"/>
    <col min="5900" max="5900" width="17.1875" style="55" customWidth="1"/>
    <col min="5901" max="5906" width="9" style="55"/>
    <col min="5907" max="5907" width="6.1875" style="55" customWidth="1"/>
    <col min="5908" max="5908" width="12.125" style="55" customWidth="1"/>
    <col min="5909" max="5909" width="20.125" style="55" customWidth="1"/>
    <col min="5910" max="6144" width="9" style="55"/>
    <col min="6145" max="6145" width="17.875" style="55" customWidth="1"/>
    <col min="6146" max="6150" width="7.625" style="55" customWidth="1"/>
    <col min="6151" max="6151" width="10" style="55" customWidth="1"/>
    <col min="6152" max="6152" width="11.375" style="55" customWidth="1"/>
    <col min="6153" max="6153" width="15.6875" style="55" customWidth="1"/>
    <col min="6154" max="6154" width="26.6875" style="55" customWidth="1"/>
    <col min="6155" max="6155" width="1.6875" style="55" customWidth="1"/>
    <col min="6156" max="6156" width="17.1875" style="55" customWidth="1"/>
    <col min="6157" max="6162" width="9" style="55"/>
    <col min="6163" max="6163" width="6.1875" style="55" customWidth="1"/>
    <col min="6164" max="6164" width="12.125" style="55" customWidth="1"/>
    <col min="6165" max="6165" width="20.125" style="55" customWidth="1"/>
    <col min="6166" max="6400" width="9" style="55"/>
    <col min="6401" max="6401" width="17.875" style="55" customWidth="1"/>
    <col min="6402" max="6406" width="7.625" style="55" customWidth="1"/>
    <col min="6407" max="6407" width="10" style="55" customWidth="1"/>
    <col min="6408" max="6408" width="11.375" style="55" customWidth="1"/>
    <col min="6409" max="6409" width="15.6875" style="55" customWidth="1"/>
    <col min="6410" max="6410" width="26.6875" style="55" customWidth="1"/>
    <col min="6411" max="6411" width="1.6875" style="55" customWidth="1"/>
    <col min="6412" max="6412" width="17.1875" style="55" customWidth="1"/>
    <col min="6413" max="6418" width="9" style="55"/>
    <col min="6419" max="6419" width="6.1875" style="55" customWidth="1"/>
    <col min="6420" max="6420" width="12.125" style="55" customWidth="1"/>
    <col min="6421" max="6421" width="20.125" style="55" customWidth="1"/>
    <col min="6422" max="6656" width="9" style="55"/>
    <col min="6657" max="6657" width="17.875" style="55" customWidth="1"/>
    <col min="6658" max="6662" width="7.625" style="55" customWidth="1"/>
    <col min="6663" max="6663" width="10" style="55" customWidth="1"/>
    <col min="6664" max="6664" width="11.375" style="55" customWidth="1"/>
    <col min="6665" max="6665" width="15.6875" style="55" customWidth="1"/>
    <col min="6666" max="6666" width="26.6875" style="55" customWidth="1"/>
    <col min="6667" max="6667" width="1.6875" style="55" customWidth="1"/>
    <col min="6668" max="6668" width="17.1875" style="55" customWidth="1"/>
    <col min="6669" max="6674" width="9" style="55"/>
    <col min="6675" max="6675" width="6.1875" style="55" customWidth="1"/>
    <col min="6676" max="6676" width="12.125" style="55" customWidth="1"/>
    <col min="6677" max="6677" width="20.125" style="55" customWidth="1"/>
    <col min="6678" max="6912" width="9" style="55"/>
    <col min="6913" max="6913" width="17.875" style="55" customWidth="1"/>
    <col min="6914" max="6918" width="7.625" style="55" customWidth="1"/>
    <col min="6919" max="6919" width="10" style="55" customWidth="1"/>
    <col min="6920" max="6920" width="11.375" style="55" customWidth="1"/>
    <col min="6921" max="6921" width="15.6875" style="55" customWidth="1"/>
    <col min="6922" max="6922" width="26.6875" style="55" customWidth="1"/>
    <col min="6923" max="6923" width="1.6875" style="55" customWidth="1"/>
    <col min="6924" max="6924" width="17.1875" style="55" customWidth="1"/>
    <col min="6925" max="6930" width="9" style="55"/>
    <col min="6931" max="6931" width="6.1875" style="55" customWidth="1"/>
    <col min="6932" max="6932" width="12.125" style="55" customWidth="1"/>
    <col min="6933" max="6933" width="20.125" style="55" customWidth="1"/>
    <col min="6934" max="7168" width="9" style="55"/>
    <col min="7169" max="7169" width="17.875" style="55" customWidth="1"/>
    <col min="7170" max="7174" width="7.625" style="55" customWidth="1"/>
    <col min="7175" max="7175" width="10" style="55" customWidth="1"/>
    <col min="7176" max="7176" width="11.375" style="55" customWidth="1"/>
    <col min="7177" max="7177" width="15.6875" style="55" customWidth="1"/>
    <col min="7178" max="7178" width="26.6875" style="55" customWidth="1"/>
    <col min="7179" max="7179" width="1.6875" style="55" customWidth="1"/>
    <col min="7180" max="7180" width="17.1875" style="55" customWidth="1"/>
    <col min="7181" max="7186" width="9" style="55"/>
    <col min="7187" max="7187" width="6.1875" style="55" customWidth="1"/>
    <col min="7188" max="7188" width="12.125" style="55" customWidth="1"/>
    <col min="7189" max="7189" width="20.125" style="55" customWidth="1"/>
    <col min="7190" max="7424" width="9" style="55"/>
    <col min="7425" max="7425" width="17.875" style="55" customWidth="1"/>
    <col min="7426" max="7430" width="7.625" style="55" customWidth="1"/>
    <col min="7431" max="7431" width="10" style="55" customWidth="1"/>
    <col min="7432" max="7432" width="11.375" style="55" customWidth="1"/>
    <col min="7433" max="7433" width="15.6875" style="55" customWidth="1"/>
    <col min="7434" max="7434" width="26.6875" style="55" customWidth="1"/>
    <col min="7435" max="7435" width="1.6875" style="55" customWidth="1"/>
    <col min="7436" max="7436" width="17.1875" style="55" customWidth="1"/>
    <col min="7437" max="7442" width="9" style="55"/>
    <col min="7443" max="7443" width="6.1875" style="55" customWidth="1"/>
    <col min="7444" max="7444" width="12.125" style="55" customWidth="1"/>
    <col min="7445" max="7445" width="20.125" style="55" customWidth="1"/>
    <col min="7446" max="7680" width="9" style="55"/>
    <col min="7681" max="7681" width="17.875" style="55" customWidth="1"/>
    <col min="7682" max="7686" width="7.625" style="55" customWidth="1"/>
    <col min="7687" max="7687" width="10" style="55" customWidth="1"/>
    <col min="7688" max="7688" width="11.375" style="55" customWidth="1"/>
    <col min="7689" max="7689" width="15.6875" style="55" customWidth="1"/>
    <col min="7690" max="7690" width="26.6875" style="55" customWidth="1"/>
    <col min="7691" max="7691" width="1.6875" style="55" customWidth="1"/>
    <col min="7692" max="7692" width="17.1875" style="55" customWidth="1"/>
    <col min="7693" max="7698" width="9" style="55"/>
    <col min="7699" max="7699" width="6.1875" style="55" customWidth="1"/>
    <col min="7700" max="7700" width="12.125" style="55" customWidth="1"/>
    <col min="7701" max="7701" width="20.125" style="55" customWidth="1"/>
    <col min="7702" max="7936" width="9" style="55"/>
    <col min="7937" max="7937" width="17.875" style="55" customWidth="1"/>
    <col min="7938" max="7942" width="7.625" style="55" customWidth="1"/>
    <col min="7943" max="7943" width="10" style="55" customWidth="1"/>
    <col min="7944" max="7944" width="11.375" style="55" customWidth="1"/>
    <col min="7945" max="7945" width="15.6875" style="55" customWidth="1"/>
    <col min="7946" max="7946" width="26.6875" style="55" customWidth="1"/>
    <col min="7947" max="7947" width="1.6875" style="55" customWidth="1"/>
    <col min="7948" max="7948" width="17.1875" style="55" customWidth="1"/>
    <col min="7949" max="7954" width="9" style="55"/>
    <col min="7955" max="7955" width="6.1875" style="55" customWidth="1"/>
    <col min="7956" max="7956" width="12.125" style="55" customWidth="1"/>
    <col min="7957" max="7957" width="20.125" style="55" customWidth="1"/>
    <col min="7958" max="8192" width="9" style="55"/>
    <col min="8193" max="8193" width="17.875" style="55" customWidth="1"/>
    <col min="8194" max="8198" width="7.625" style="55" customWidth="1"/>
    <col min="8199" max="8199" width="10" style="55" customWidth="1"/>
    <col min="8200" max="8200" width="11.375" style="55" customWidth="1"/>
    <col min="8201" max="8201" width="15.6875" style="55" customWidth="1"/>
    <col min="8202" max="8202" width="26.6875" style="55" customWidth="1"/>
    <col min="8203" max="8203" width="1.6875" style="55" customWidth="1"/>
    <col min="8204" max="8204" width="17.1875" style="55" customWidth="1"/>
    <col min="8205" max="8210" width="9" style="55"/>
    <col min="8211" max="8211" width="6.1875" style="55" customWidth="1"/>
    <col min="8212" max="8212" width="12.125" style="55" customWidth="1"/>
    <col min="8213" max="8213" width="20.125" style="55" customWidth="1"/>
    <col min="8214" max="8448" width="9" style="55"/>
    <col min="8449" max="8449" width="17.875" style="55" customWidth="1"/>
    <col min="8450" max="8454" width="7.625" style="55" customWidth="1"/>
    <col min="8455" max="8455" width="10" style="55" customWidth="1"/>
    <col min="8456" max="8456" width="11.375" style="55" customWidth="1"/>
    <col min="8457" max="8457" width="15.6875" style="55" customWidth="1"/>
    <col min="8458" max="8458" width="26.6875" style="55" customWidth="1"/>
    <col min="8459" max="8459" width="1.6875" style="55" customWidth="1"/>
    <col min="8460" max="8460" width="17.1875" style="55" customWidth="1"/>
    <col min="8461" max="8466" width="9" style="55"/>
    <col min="8467" max="8467" width="6.1875" style="55" customWidth="1"/>
    <col min="8468" max="8468" width="12.125" style="55" customWidth="1"/>
    <col min="8469" max="8469" width="20.125" style="55" customWidth="1"/>
    <col min="8470" max="8704" width="9" style="55"/>
    <col min="8705" max="8705" width="17.875" style="55" customWidth="1"/>
    <col min="8706" max="8710" width="7.625" style="55" customWidth="1"/>
    <col min="8711" max="8711" width="10" style="55" customWidth="1"/>
    <col min="8712" max="8712" width="11.375" style="55" customWidth="1"/>
    <col min="8713" max="8713" width="15.6875" style="55" customWidth="1"/>
    <col min="8714" max="8714" width="26.6875" style="55" customWidth="1"/>
    <col min="8715" max="8715" width="1.6875" style="55" customWidth="1"/>
    <col min="8716" max="8716" width="17.1875" style="55" customWidth="1"/>
    <col min="8717" max="8722" width="9" style="55"/>
    <col min="8723" max="8723" width="6.1875" style="55" customWidth="1"/>
    <col min="8724" max="8724" width="12.125" style="55" customWidth="1"/>
    <col min="8725" max="8725" width="20.125" style="55" customWidth="1"/>
    <col min="8726" max="8960" width="9" style="55"/>
    <col min="8961" max="8961" width="17.875" style="55" customWidth="1"/>
    <col min="8962" max="8966" width="7.625" style="55" customWidth="1"/>
    <col min="8967" max="8967" width="10" style="55" customWidth="1"/>
    <col min="8968" max="8968" width="11.375" style="55" customWidth="1"/>
    <col min="8969" max="8969" width="15.6875" style="55" customWidth="1"/>
    <col min="8970" max="8970" width="26.6875" style="55" customWidth="1"/>
    <col min="8971" max="8971" width="1.6875" style="55" customWidth="1"/>
    <col min="8972" max="8972" width="17.1875" style="55" customWidth="1"/>
    <col min="8973" max="8978" width="9" style="55"/>
    <col min="8979" max="8979" width="6.1875" style="55" customWidth="1"/>
    <col min="8980" max="8980" width="12.125" style="55" customWidth="1"/>
    <col min="8981" max="8981" width="20.125" style="55" customWidth="1"/>
    <col min="8982" max="9216" width="9" style="55"/>
    <col min="9217" max="9217" width="17.875" style="55" customWidth="1"/>
    <col min="9218" max="9222" width="7.625" style="55" customWidth="1"/>
    <col min="9223" max="9223" width="10" style="55" customWidth="1"/>
    <col min="9224" max="9224" width="11.375" style="55" customWidth="1"/>
    <col min="9225" max="9225" width="15.6875" style="55" customWidth="1"/>
    <col min="9226" max="9226" width="26.6875" style="55" customWidth="1"/>
    <col min="9227" max="9227" width="1.6875" style="55" customWidth="1"/>
    <col min="9228" max="9228" width="17.1875" style="55" customWidth="1"/>
    <col min="9229" max="9234" width="9" style="55"/>
    <col min="9235" max="9235" width="6.1875" style="55" customWidth="1"/>
    <col min="9236" max="9236" width="12.125" style="55" customWidth="1"/>
    <col min="9237" max="9237" width="20.125" style="55" customWidth="1"/>
    <col min="9238" max="9472" width="9" style="55"/>
    <col min="9473" max="9473" width="17.875" style="55" customWidth="1"/>
    <col min="9474" max="9478" width="7.625" style="55" customWidth="1"/>
    <col min="9479" max="9479" width="10" style="55" customWidth="1"/>
    <col min="9480" max="9480" width="11.375" style="55" customWidth="1"/>
    <col min="9481" max="9481" width="15.6875" style="55" customWidth="1"/>
    <col min="9482" max="9482" width="26.6875" style="55" customWidth="1"/>
    <col min="9483" max="9483" width="1.6875" style="55" customWidth="1"/>
    <col min="9484" max="9484" width="17.1875" style="55" customWidth="1"/>
    <col min="9485" max="9490" width="9" style="55"/>
    <col min="9491" max="9491" width="6.1875" style="55" customWidth="1"/>
    <col min="9492" max="9492" width="12.125" style="55" customWidth="1"/>
    <col min="9493" max="9493" width="20.125" style="55" customWidth="1"/>
    <col min="9494" max="9728" width="9" style="55"/>
    <col min="9729" max="9729" width="17.875" style="55" customWidth="1"/>
    <col min="9730" max="9734" width="7.625" style="55" customWidth="1"/>
    <col min="9735" max="9735" width="10" style="55" customWidth="1"/>
    <col min="9736" max="9736" width="11.375" style="55" customWidth="1"/>
    <col min="9737" max="9737" width="15.6875" style="55" customWidth="1"/>
    <col min="9738" max="9738" width="26.6875" style="55" customWidth="1"/>
    <col min="9739" max="9739" width="1.6875" style="55" customWidth="1"/>
    <col min="9740" max="9740" width="17.1875" style="55" customWidth="1"/>
    <col min="9741" max="9746" width="9" style="55"/>
    <col min="9747" max="9747" width="6.1875" style="55" customWidth="1"/>
    <col min="9748" max="9748" width="12.125" style="55" customWidth="1"/>
    <col min="9749" max="9749" width="20.125" style="55" customWidth="1"/>
    <col min="9750" max="9984" width="9" style="55"/>
    <col min="9985" max="9985" width="17.875" style="55" customWidth="1"/>
    <col min="9986" max="9990" width="7.625" style="55" customWidth="1"/>
    <col min="9991" max="9991" width="10" style="55" customWidth="1"/>
    <col min="9992" max="9992" width="11.375" style="55" customWidth="1"/>
    <col min="9993" max="9993" width="15.6875" style="55" customWidth="1"/>
    <col min="9994" max="9994" width="26.6875" style="55" customWidth="1"/>
    <col min="9995" max="9995" width="1.6875" style="55" customWidth="1"/>
    <col min="9996" max="9996" width="17.1875" style="55" customWidth="1"/>
    <col min="9997" max="10002" width="9" style="55"/>
    <col min="10003" max="10003" width="6.1875" style="55" customWidth="1"/>
    <col min="10004" max="10004" width="12.125" style="55" customWidth="1"/>
    <col min="10005" max="10005" width="20.125" style="55" customWidth="1"/>
    <col min="10006" max="10240" width="9" style="55"/>
    <col min="10241" max="10241" width="17.875" style="55" customWidth="1"/>
    <col min="10242" max="10246" width="7.625" style="55" customWidth="1"/>
    <col min="10247" max="10247" width="10" style="55" customWidth="1"/>
    <col min="10248" max="10248" width="11.375" style="55" customWidth="1"/>
    <col min="10249" max="10249" width="15.6875" style="55" customWidth="1"/>
    <col min="10250" max="10250" width="26.6875" style="55" customWidth="1"/>
    <col min="10251" max="10251" width="1.6875" style="55" customWidth="1"/>
    <col min="10252" max="10252" width="17.1875" style="55" customWidth="1"/>
    <col min="10253" max="10258" width="9" style="55"/>
    <col min="10259" max="10259" width="6.1875" style="55" customWidth="1"/>
    <col min="10260" max="10260" width="12.125" style="55" customWidth="1"/>
    <col min="10261" max="10261" width="20.125" style="55" customWidth="1"/>
    <col min="10262" max="10496" width="9" style="55"/>
    <col min="10497" max="10497" width="17.875" style="55" customWidth="1"/>
    <col min="10498" max="10502" width="7.625" style="55" customWidth="1"/>
    <col min="10503" max="10503" width="10" style="55" customWidth="1"/>
    <col min="10504" max="10504" width="11.375" style="55" customWidth="1"/>
    <col min="10505" max="10505" width="15.6875" style="55" customWidth="1"/>
    <col min="10506" max="10506" width="26.6875" style="55" customWidth="1"/>
    <col min="10507" max="10507" width="1.6875" style="55" customWidth="1"/>
    <col min="10508" max="10508" width="17.1875" style="55" customWidth="1"/>
    <col min="10509" max="10514" width="9" style="55"/>
    <col min="10515" max="10515" width="6.1875" style="55" customWidth="1"/>
    <col min="10516" max="10516" width="12.125" style="55" customWidth="1"/>
    <col min="10517" max="10517" width="20.125" style="55" customWidth="1"/>
    <col min="10518" max="10752" width="9" style="55"/>
    <col min="10753" max="10753" width="17.875" style="55" customWidth="1"/>
    <col min="10754" max="10758" width="7.625" style="55" customWidth="1"/>
    <col min="10759" max="10759" width="10" style="55" customWidth="1"/>
    <col min="10760" max="10760" width="11.375" style="55" customWidth="1"/>
    <col min="10761" max="10761" width="15.6875" style="55" customWidth="1"/>
    <col min="10762" max="10762" width="26.6875" style="55" customWidth="1"/>
    <col min="10763" max="10763" width="1.6875" style="55" customWidth="1"/>
    <col min="10764" max="10764" width="17.1875" style="55" customWidth="1"/>
    <col min="10765" max="10770" width="9" style="55"/>
    <col min="10771" max="10771" width="6.1875" style="55" customWidth="1"/>
    <col min="10772" max="10772" width="12.125" style="55" customWidth="1"/>
    <col min="10773" max="10773" width="20.125" style="55" customWidth="1"/>
    <col min="10774" max="11008" width="9" style="55"/>
    <col min="11009" max="11009" width="17.875" style="55" customWidth="1"/>
    <col min="11010" max="11014" width="7.625" style="55" customWidth="1"/>
    <col min="11015" max="11015" width="10" style="55" customWidth="1"/>
    <col min="11016" max="11016" width="11.375" style="55" customWidth="1"/>
    <col min="11017" max="11017" width="15.6875" style="55" customWidth="1"/>
    <col min="11018" max="11018" width="26.6875" style="55" customWidth="1"/>
    <col min="11019" max="11019" width="1.6875" style="55" customWidth="1"/>
    <col min="11020" max="11020" width="17.1875" style="55" customWidth="1"/>
    <col min="11021" max="11026" width="9" style="55"/>
    <col min="11027" max="11027" width="6.1875" style="55" customWidth="1"/>
    <col min="11028" max="11028" width="12.125" style="55" customWidth="1"/>
    <col min="11029" max="11029" width="20.125" style="55" customWidth="1"/>
    <col min="11030" max="11264" width="9" style="55"/>
    <col min="11265" max="11265" width="17.875" style="55" customWidth="1"/>
    <col min="11266" max="11270" width="7.625" style="55" customWidth="1"/>
    <col min="11271" max="11271" width="10" style="55" customWidth="1"/>
    <col min="11272" max="11272" width="11.375" style="55" customWidth="1"/>
    <col min="11273" max="11273" width="15.6875" style="55" customWidth="1"/>
    <col min="11274" max="11274" width="26.6875" style="55" customWidth="1"/>
    <col min="11275" max="11275" width="1.6875" style="55" customWidth="1"/>
    <col min="11276" max="11276" width="17.1875" style="55" customWidth="1"/>
    <col min="11277" max="11282" width="9" style="55"/>
    <col min="11283" max="11283" width="6.1875" style="55" customWidth="1"/>
    <col min="11284" max="11284" width="12.125" style="55" customWidth="1"/>
    <col min="11285" max="11285" width="20.125" style="55" customWidth="1"/>
    <col min="11286" max="11520" width="9" style="55"/>
    <col min="11521" max="11521" width="17.875" style="55" customWidth="1"/>
    <col min="11522" max="11526" width="7.625" style="55" customWidth="1"/>
    <col min="11527" max="11527" width="10" style="55" customWidth="1"/>
    <col min="11528" max="11528" width="11.375" style="55" customWidth="1"/>
    <col min="11529" max="11529" width="15.6875" style="55" customWidth="1"/>
    <col min="11530" max="11530" width="26.6875" style="55" customWidth="1"/>
    <col min="11531" max="11531" width="1.6875" style="55" customWidth="1"/>
    <col min="11532" max="11532" width="17.1875" style="55" customWidth="1"/>
    <col min="11533" max="11538" width="9" style="55"/>
    <col min="11539" max="11539" width="6.1875" style="55" customWidth="1"/>
    <col min="11540" max="11540" width="12.125" style="55" customWidth="1"/>
    <col min="11541" max="11541" width="20.125" style="55" customWidth="1"/>
    <col min="11542" max="11776" width="9" style="55"/>
    <col min="11777" max="11777" width="17.875" style="55" customWidth="1"/>
    <col min="11778" max="11782" width="7.625" style="55" customWidth="1"/>
    <col min="11783" max="11783" width="10" style="55" customWidth="1"/>
    <col min="11784" max="11784" width="11.375" style="55" customWidth="1"/>
    <col min="11785" max="11785" width="15.6875" style="55" customWidth="1"/>
    <col min="11786" max="11786" width="26.6875" style="55" customWidth="1"/>
    <col min="11787" max="11787" width="1.6875" style="55" customWidth="1"/>
    <col min="11788" max="11788" width="17.1875" style="55" customWidth="1"/>
    <col min="11789" max="11794" width="9" style="55"/>
    <col min="11795" max="11795" width="6.1875" style="55" customWidth="1"/>
    <col min="11796" max="11796" width="12.125" style="55" customWidth="1"/>
    <col min="11797" max="11797" width="20.125" style="55" customWidth="1"/>
    <col min="11798" max="12032" width="9" style="55"/>
    <col min="12033" max="12033" width="17.875" style="55" customWidth="1"/>
    <col min="12034" max="12038" width="7.625" style="55" customWidth="1"/>
    <col min="12039" max="12039" width="10" style="55" customWidth="1"/>
    <col min="12040" max="12040" width="11.375" style="55" customWidth="1"/>
    <col min="12041" max="12041" width="15.6875" style="55" customWidth="1"/>
    <col min="12042" max="12042" width="26.6875" style="55" customWidth="1"/>
    <col min="12043" max="12043" width="1.6875" style="55" customWidth="1"/>
    <col min="12044" max="12044" width="17.1875" style="55" customWidth="1"/>
    <col min="12045" max="12050" width="9" style="55"/>
    <col min="12051" max="12051" width="6.1875" style="55" customWidth="1"/>
    <col min="12052" max="12052" width="12.125" style="55" customWidth="1"/>
    <col min="12053" max="12053" width="20.125" style="55" customWidth="1"/>
    <col min="12054" max="12288" width="9" style="55"/>
    <col min="12289" max="12289" width="17.875" style="55" customWidth="1"/>
    <col min="12290" max="12294" width="7.625" style="55" customWidth="1"/>
    <col min="12295" max="12295" width="10" style="55" customWidth="1"/>
    <col min="12296" max="12296" width="11.375" style="55" customWidth="1"/>
    <col min="12297" max="12297" width="15.6875" style="55" customWidth="1"/>
    <col min="12298" max="12298" width="26.6875" style="55" customWidth="1"/>
    <col min="12299" max="12299" width="1.6875" style="55" customWidth="1"/>
    <col min="12300" max="12300" width="17.1875" style="55" customWidth="1"/>
    <col min="12301" max="12306" width="9" style="55"/>
    <col min="12307" max="12307" width="6.1875" style="55" customWidth="1"/>
    <col min="12308" max="12308" width="12.125" style="55" customWidth="1"/>
    <col min="12309" max="12309" width="20.125" style="55" customWidth="1"/>
    <col min="12310" max="12544" width="9" style="55"/>
    <col min="12545" max="12545" width="17.875" style="55" customWidth="1"/>
    <col min="12546" max="12550" width="7.625" style="55" customWidth="1"/>
    <col min="12551" max="12551" width="10" style="55" customWidth="1"/>
    <col min="12552" max="12552" width="11.375" style="55" customWidth="1"/>
    <col min="12553" max="12553" width="15.6875" style="55" customWidth="1"/>
    <col min="12554" max="12554" width="26.6875" style="55" customWidth="1"/>
    <col min="12555" max="12555" width="1.6875" style="55" customWidth="1"/>
    <col min="12556" max="12556" width="17.1875" style="55" customWidth="1"/>
    <col min="12557" max="12562" width="9" style="55"/>
    <col min="12563" max="12563" width="6.1875" style="55" customWidth="1"/>
    <col min="12564" max="12564" width="12.125" style="55" customWidth="1"/>
    <col min="12565" max="12565" width="20.125" style="55" customWidth="1"/>
    <col min="12566" max="12800" width="9" style="55"/>
    <col min="12801" max="12801" width="17.875" style="55" customWidth="1"/>
    <col min="12802" max="12806" width="7.625" style="55" customWidth="1"/>
    <col min="12807" max="12807" width="10" style="55" customWidth="1"/>
    <col min="12808" max="12808" width="11.375" style="55" customWidth="1"/>
    <col min="12809" max="12809" width="15.6875" style="55" customWidth="1"/>
    <col min="12810" max="12810" width="26.6875" style="55" customWidth="1"/>
    <col min="12811" max="12811" width="1.6875" style="55" customWidth="1"/>
    <col min="12812" max="12812" width="17.1875" style="55" customWidth="1"/>
    <col min="12813" max="12818" width="9" style="55"/>
    <col min="12819" max="12819" width="6.1875" style="55" customWidth="1"/>
    <col min="12820" max="12820" width="12.125" style="55" customWidth="1"/>
    <col min="12821" max="12821" width="20.125" style="55" customWidth="1"/>
    <col min="12822" max="13056" width="9" style="55"/>
    <col min="13057" max="13057" width="17.875" style="55" customWidth="1"/>
    <col min="13058" max="13062" width="7.625" style="55" customWidth="1"/>
    <col min="13063" max="13063" width="10" style="55" customWidth="1"/>
    <col min="13064" max="13064" width="11.375" style="55" customWidth="1"/>
    <col min="13065" max="13065" width="15.6875" style="55" customWidth="1"/>
    <col min="13066" max="13066" width="26.6875" style="55" customWidth="1"/>
    <col min="13067" max="13067" width="1.6875" style="55" customWidth="1"/>
    <col min="13068" max="13068" width="17.1875" style="55" customWidth="1"/>
    <col min="13069" max="13074" width="9" style="55"/>
    <col min="13075" max="13075" width="6.1875" style="55" customWidth="1"/>
    <col min="13076" max="13076" width="12.125" style="55" customWidth="1"/>
    <col min="13077" max="13077" width="20.125" style="55" customWidth="1"/>
    <col min="13078" max="13312" width="9" style="55"/>
    <col min="13313" max="13313" width="17.875" style="55" customWidth="1"/>
    <col min="13314" max="13318" width="7.625" style="55" customWidth="1"/>
    <col min="13319" max="13319" width="10" style="55" customWidth="1"/>
    <col min="13320" max="13320" width="11.375" style="55" customWidth="1"/>
    <col min="13321" max="13321" width="15.6875" style="55" customWidth="1"/>
    <col min="13322" max="13322" width="26.6875" style="55" customWidth="1"/>
    <col min="13323" max="13323" width="1.6875" style="55" customWidth="1"/>
    <col min="13324" max="13324" width="17.1875" style="55" customWidth="1"/>
    <col min="13325" max="13330" width="9" style="55"/>
    <col min="13331" max="13331" width="6.1875" style="55" customWidth="1"/>
    <col min="13332" max="13332" width="12.125" style="55" customWidth="1"/>
    <col min="13333" max="13333" width="20.125" style="55" customWidth="1"/>
    <col min="13334" max="13568" width="9" style="55"/>
    <col min="13569" max="13569" width="17.875" style="55" customWidth="1"/>
    <col min="13570" max="13574" width="7.625" style="55" customWidth="1"/>
    <col min="13575" max="13575" width="10" style="55" customWidth="1"/>
    <col min="13576" max="13576" width="11.375" style="55" customWidth="1"/>
    <col min="13577" max="13577" width="15.6875" style="55" customWidth="1"/>
    <col min="13578" max="13578" width="26.6875" style="55" customWidth="1"/>
    <col min="13579" max="13579" width="1.6875" style="55" customWidth="1"/>
    <col min="13580" max="13580" width="17.1875" style="55" customWidth="1"/>
    <col min="13581" max="13586" width="9" style="55"/>
    <col min="13587" max="13587" width="6.1875" style="55" customWidth="1"/>
    <col min="13588" max="13588" width="12.125" style="55" customWidth="1"/>
    <col min="13589" max="13589" width="20.125" style="55" customWidth="1"/>
    <col min="13590" max="13824" width="9" style="55"/>
    <col min="13825" max="13825" width="17.875" style="55" customWidth="1"/>
    <col min="13826" max="13830" width="7.625" style="55" customWidth="1"/>
    <col min="13831" max="13831" width="10" style="55" customWidth="1"/>
    <col min="13832" max="13832" width="11.375" style="55" customWidth="1"/>
    <col min="13833" max="13833" width="15.6875" style="55" customWidth="1"/>
    <col min="13834" max="13834" width="26.6875" style="55" customWidth="1"/>
    <col min="13835" max="13835" width="1.6875" style="55" customWidth="1"/>
    <col min="13836" max="13836" width="17.1875" style="55" customWidth="1"/>
    <col min="13837" max="13842" width="9" style="55"/>
    <col min="13843" max="13843" width="6.1875" style="55" customWidth="1"/>
    <col min="13844" max="13844" width="12.125" style="55" customWidth="1"/>
    <col min="13845" max="13845" width="20.125" style="55" customWidth="1"/>
    <col min="13846" max="14080" width="9" style="55"/>
    <col min="14081" max="14081" width="17.875" style="55" customWidth="1"/>
    <col min="14082" max="14086" width="7.625" style="55" customWidth="1"/>
    <col min="14087" max="14087" width="10" style="55" customWidth="1"/>
    <col min="14088" max="14088" width="11.375" style="55" customWidth="1"/>
    <col min="14089" max="14089" width="15.6875" style="55" customWidth="1"/>
    <col min="14090" max="14090" width="26.6875" style="55" customWidth="1"/>
    <col min="14091" max="14091" width="1.6875" style="55" customWidth="1"/>
    <col min="14092" max="14092" width="17.1875" style="55" customWidth="1"/>
    <col min="14093" max="14098" width="9" style="55"/>
    <col min="14099" max="14099" width="6.1875" style="55" customWidth="1"/>
    <col min="14100" max="14100" width="12.125" style="55" customWidth="1"/>
    <col min="14101" max="14101" width="20.125" style="55" customWidth="1"/>
    <col min="14102" max="14336" width="9" style="55"/>
    <col min="14337" max="14337" width="17.875" style="55" customWidth="1"/>
    <col min="14338" max="14342" width="7.625" style="55" customWidth="1"/>
    <col min="14343" max="14343" width="10" style="55" customWidth="1"/>
    <col min="14344" max="14344" width="11.375" style="55" customWidth="1"/>
    <col min="14345" max="14345" width="15.6875" style="55" customWidth="1"/>
    <col min="14346" max="14346" width="26.6875" style="55" customWidth="1"/>
    <col min="14347" max="14347" width="1.6875" style="55" customWidth="1"/>
    <col min="14348" max="14348" width="17.1875" style="55" customWidth="1"/>
    <col min="14349" max="14354" width="9" style="55"/>
    <col min="14355" max="14355" width="6.1875" style="55" customWidth="1"/>
    <col min="14356" max="14356" width="12.125" style="55" customWidth="1"/>
    <col min="14357" max="14357" width="20.125" style="55" customWidth="1"/>
    <col min="14358" max="14592" width="9" style="55"/>
    <col min="14593" max="14593" width="17.875" style="55" customWidth="1"/>
    <col min="14594" max="14598" width="7.625" style="55" customWidth="1"/>
    <col min="14599" max="14599" width="10" style="55" customWidth="1"/>
    <col min="14600" max="14600" width="11.375" style="55" customWidth="1"/>
    <col min="14601" max="14601" width="15.6875" style="55" customWidth="1"/>
    <col min="14602" max="14602" width="26.6875" style="55" customWidth="1"/>
    <col min="14603" max="14603" width="1.6875" style="55" customWidth="1"/>
    <col min="14604" max="14604" width="17.1875" style="55" customWidth="1"/>
    <col min="14605" max="14610" width="9" style="55"/>
    <col min="14611" max="14611" width="6.1875" style="55" customWidth="1"/>
    <col min="14612" max="14612" width="12.125" style="55" customWidth="1"/>
    <col min="14613" max="14613" width="20.125" style="55" customWidth="1"/>
    <col min="14614" max="14848" width="9" style="55"/>
    <col min="14849" max="14849" width="17.875" style="55" customWidth="1"/>
    <col min="14850" max="14854" width="7.625" style="55" customWidth="1"/>
    <col min="14855" max="14855" width="10" style="55" customWidth="1"/>
    <col min="14856" max="14856" width="11.375" style="55" customWidth="1"/>
    <col min="14857" max="14857" width="15.6875" style="55" customWidth="1"/>
    <col min="14858" max="14858" width="26.6875" style="55" customWidth="1"/>
    <col min="14859" max="14859" width="1.6875" style="55" customWidth="1"/>
    <col min="14860" max="14860" width="17.1875" style="55" customWidth="1"/>
    <col min="14861" max="14866" width="9" style="55"/>
    <col min="14867" max="14867" width="6.1875" style="55" customWidth="1"/>
    <col min="14868" max="14868" width="12.125" style="55" customWidth="1"/>
    <col min="14869" max="14869" width="20.125" style="55" customWidth="1"/>
    <col min="14870" max="15104" width="9" style="55"/>
    <col min="15105" max="15105" width="17.875" style="55" customWidth="1"/>
    <col min="15106" max="15110" width="7.625" style="55" customWidth="1"/>
    <col min="15111" max="15111" width="10" style="55" customWidth="1"/>
    <col min="15112" max="15112" width="11.375" style="55" customWidth="1"/>
    <col min="15113" max="15113" width="15.6875" style="55" customWidth="1"/>
    <col min="15114" max="15114" width="26.6875" style="55" customWidth="1"/>
    <col min="15115" max="15115" width="1.6875" style="55" customWidth="1"/>
    <col min="15116" max="15116" width="17.1875" style="55" customWidth="1"/>
    <col min="15117" max="15122" width="9" style="55"/>
    <col min="15123" max="15123" width="6.1875" style="55" customWidth="1"/>
    <col min="15124" max="15124" width="12.125" style="55" customWidth="1"/>
    <col min="15125" max="15125" width="20.125" style="55" customWidth="1"/>
    <col min="15126" max="15360" width="9" style="55"/>
    <col min="15361" max="15361" width="17.875" style="55" customWidth="1"/>
    <col min="15362" max="15366" width="7.625" style="55" customWidth="1"/>
    <col min="15367" max="15367" width="10" style="55" customWidth="1"/>
    <col min="15368" max="15368" width="11.375" style="55" customWidth="1"/>
    <col min="15369" max="15369" width="15.6875" style="55" customWidth="1"/>
    <col min="15370" max="15370" width="26.6875" style="55" customWidth="1"/>
    <col min="15371" max="15371" width="1.6875" style="55" customWidth="1"/>
    <col min="15372" max="15372" width="17.1875" style="55" customWidth="1"/>
    <col min="15373" max="15378" width="9" style="55"/>
    <col min="15379" max="15379" width="6.1875" style="55" customWidth="1"/>
    <col min="15380" max="15380" width="12.125" style="55" customWidth="1"/>
    <col min="15381" max="15381" width="20.125" style="55" customWidth="1"/>
    <col min="15382" max="15616" width="9" style="55"/>
    <col min="15617" max="15617" width="17.875" style="55" customWidth="1"/>
    <col min="15618" max="15622" width="7.625" style="55" customWidth="1"/>
    <col min="15623" max="15623" width="10" style="55" customWidth="1"/>
    <col min="15624" max="15624" width="11.375" style="55" customWidth="1"/>
    <col min="15625" max="15625" width="15.6875" style="55" customWidth="1"/>
    <col min="15626" max="15626" width="26.6875" style="55" customWidth="1"/>
    <col min="15627" max="15627" width="1.6875" style="55" customWidth="1"/>
    <col min="15628" max="15628" width="17.1875" style="55" customWidth="1"/>
    <col min="15629" max="15634" width="9" style="55"/>
    <col min="15635" max="15635" width="6.1875" style="55" customWidth="1"/>
    <col min="15636" max="15636" width="12.125" style="55" customWidth="1"/>
    <col min="15637" max="15637" width="20.125" style="55" customWidth="1"/>
    <col min="15638" max="15872" width="9" style="55"/>
    <col min="15873" max="15873" width="17.875" style="55" customWidth="1"/>
    <col min="15874" max="15878" width="7.625" style="55" customWidth="1"/>
    <col min="15879" max="15879" width="10" style="55" customWidth="1"/>
    <col min="15880" max="15880" width="11.375" style="55" customWidth="1"/>
    <col min="15881" max="15881" width="15.6875" style="55" customWidth="1"/>
    <col min="15882" max="15882" width="26.6875" style="55" customWidth="1"/>
    <col min="15883" max="15883" width="1.6875" style="55" customWidth="1"/>
    <col min="15884" max="15884" width="17.1875" style="55" customWidth="1"/>
    <col min="15885" max="15890" width="9" style="55"/>
    <col min="15891" max="15891" width="6.1875" style="55" customWidth="1"/>
    <col min="15892" max="15892" width="12.125" style="55" customWidth="1"/>
    <col min="15893" max="15893" width="20.125" style="55" customWidth="1"/>
    <col min="15894" max="16128" width="9" style="55"/>
    <col min="16129" max="16129" width="17.875" style="55" customWidth="1"/>
    <col min="16130" max="16134" width="7.625" style="55" customWidth="1"/>
    <col min="16135" max="16135" width="10" style="55" customWidth="1"/>
    <col min="16136" max="16136" width="11.375" style="55" customWidth="1"/>
    <col min="16137" max="16137" width="15.6875" style="55" customWidth="1"/>
    <col min="16138" max="16138" width="26.6875" style="55" customWidth="1"/>
    <col min="16139" max="16139" width="1.6875" style="55" customWidth="1"/>
    <col min="16140" max="16140" width="17.1875" style="55" customWidth="1"/>
    <col min="16141" max="16146" width="9" style="55"/>
    <col min="16147" max="16147" width="6.1875" style="55" customWidth="1"/>
    <col min="16148" max="16148" width="12.125" style="55" customWidth="1"/>
    <col min="16149" max="16149" width="20.125" style="55" customWidth="1"/>
    <col min="16150" max="16384" width="9" style="55"/>
  </cols>
  <sheetData>
    <row r="1" spans="1:21" ht="12" customHeight="1">
      <c r="D1" s="56" t="s">
        <v>118</v>
      </c>
    </row>
    <row r="3" spans="1:21" ht="12" customHeight="1">
      <c r="C3" s="57" t="s">
        <v>119</v>
      </c>
      <c r="M3" s="58"/>
      <c r="N3" s="59"/>
      <c r="O3" s="60" t="s">
        <v>120</v>
      </c>
    </row>
    <row r="4" spans="1:21" ht="12" customHeight="1">
      <c r="U4" s="61" t="s">
        <v>121</v>
      </c>
    </row>
    <row r="5" spans="1:21" ht="12" customHeight="1">
      <c r="A5" s="55" t="s">
        <v>122</v>
      </c>
      <c r="B5" s="62"/>
      <c r="C5" s="62"/>
      <c r="D5" s="63" t="s">
        <v>123</v>
      </c>
      <c r="E5" s="62"/>
      <c r="F5" s="62"/>
      <c r="G5" s="62"/>
      <c r="H5" s="61" t="s">
        <v>124</v>
      </c>
      <c r="L5" s="55" t="s">
        <v>122</v>
      </c>
      <c r="M5" s="62"/>
      <c r="N5" s="62"/>
      <c r="O5" s="63" t="s">
        <v>123</v>
      </c>
      <c r="P5" s="62"/>
      <c r="Q5" s="62"/>
      <c r="R5" s="62"/>
      <c r="U5" s="61" t="s">
        <v>22</v>
      </c>
    </row>
    <row r="6" spans="1:21" ht="12" customHeight="1">
      <c r="A6" s="56" t="s">
        <v>125</v>
      </c>
      <c r="B6" s="64"/>
      <c r="C6" s="58"/>
      <c r="D6" s="58"/>
      <c r="E6" s="58"/>
      <c r="F6" s="58"/>
      <c r="G6" s="58"/>
      <c r="H6" s="61" t="s">
        <v>126</v>
      </c>
      <c r="I6" s="61" t="s">
        <v>127</v>
      </c>
      <c r="J6" s="65" t="s">
        <v>102</v>
      </c>
      <c r="L6" s="56" t="s">
        <v>125</v>
      </c>
      <c r="M6" s="64"/>
      <c r="N6" s="58"/>
      <c r="O6" s="58"/>
      <c r="P6" s="58"/>
      <c r="Q6" s="58"/>
      <c r="R6" s="58"/>
      <c r="S6" s="58"/>
      <c r="T6" s="58"/>
      <c r="U6" s="61" t="s">
        <v>128</v>
      </c>
    </row>
    <row r="7" spans="1:21" ht="12" customHeight="1">
      <c r="A7" s="63" t="s">
        <v>129</v>
      </c>
      <c r="B7" s="66" t="s">
        <v>130</v>
      </c>
      <c r="C7" s="66" t="s">
        <v>131</v>
      </c>
      <c r="D7" s="66" t="s">
        <v>132</v>
      </c>
      <c r="E7" s="66" t="s">
        <v>133</v>
      </c>
      <c r="F7" s="66" t="s">
        <v>134</v>
      </c>
      <c r="G7" s="66" t="s">
        <v>135</v>
      </c>
      <c r="H7" s="67" t="s">
        <v>136</v>
      </c>
      <c r="I7" s="67" t="s">
        <v>137</v>
      </c>
      <c r="J7" s="68" t="s">
        <v>138</v>
      </c>
      <c r="L7" s="63" t="s">
        <v>129</v>
      </c>
      <c r="M7" s="66" t="s">
        <v>130</v>
      </c>
      <c r="N7" s="66" t="s">
        <v>131</v>
      </c>
      <c r="O7" s="66" t="s">
        <v>132</v>
      </c>
      <c r="P7" s="66" t="s">
        <v>133</v>
      </c>
      <c r="Q7" s="66" t="s">
        <v>134</v>
      </c>
      <c r="R7" s="66" t="s">
        <v>135</v>
      </c>
      <c r="S7" s="69" t="s">
        <v>51</v>
      </c>
      <c r="T7" s="69" t="s">
        <v>139</v>
      </c>
      <c r="U7" s="67" t="s">
        <v>140</v>
      </c>
    </row>
    <row r="8" spans="1:21" ht="12" customHeight="1">
      <c r="B8" s="70"/>
      <c r="C8" s="71"/>
      <c r="D8" s="71"/>
      <c r="E8" s="71"/>
      <c r="F8" s="71"/>
      <c r="G8" s="72"/>
      <c r="H8" s="58"/>
      <c r="I8" s="64"/>
      <c r="M8" s="73"/>
      <c r="N8" s="74"/>
      <c r="O8" s="74"/>
      <c r="P8" s="74"/>
      <c r="Q8" s="74"/>
      <c r="R8" s="75"/>
      <c r="S8" s="58"/>
      <c r="T8" s="58"/>
    </row>
    <row r="9" spans="1:21" ht="12" customHeight="1">
      <c r="A9" s="76" t="s">
        <v>141</v>
      </c>
      <c r="B9" s="77">
        <v>1675</v>
      </c>
      <c r="C9" s="78">
        <v>400</v>
      </c>
      <c r="D9" s="78">
        <v>685</v>
      </c>
      <c r="E9" s="78">
        <v>1630</v>
      </c>
      <c r="F9" s="78">
        <v>1160</v>
      </c>
      <c r="G9" s="79">
        <v>2800</v>
      </c>
      <c r="H9" s="80">
        <v>7650</v>
      </c>
      <c r="I9" s="81">
        <v>1</v>
      </c>
      <c r="J9" s="82">
        <f>H9*I9</f>
        <v>7650</v>
      </c>
      <c r="L9" s="76" t="s">
        <v>141</v>
      </c>
      <c r="M9" s="83">
        <v>0</v>
      </c>
      <c r="N9" s="83">
        <v>8.0000000000000036</v>
      </c>
      <c r="O9" s="83">
        <v>0.99999999999999645</v>
      </c>
      <c r="P9" s="83">
        <v>0</v>
      </c>
      <c r="Q9" s="83">
        <v>0</v>
      </c>
      <c r="R9" s="83">
        <v>0</v>
      </c>
      <c r="S9" s="84">
        <f>SUM(M9:R9)</f>
        <v>9</v>
      </c>
      <c r="T9" s="85">
        <f>I9*U9</f>
        <v>18</v>
      </c>
      <c r="U9" s="86">
        <v>18</v>
      </c>
    </row>
    <row r="10" spans="1:21" ht="12" customHeight="1">
      <c r="A10" s="76" t="s">
        <v>142</v>
      </c>
      <c r="B10" s="77">
        <v>1460</v>
      </c>
      <c r="C10" s="78">
        <v>1940</v>
      </c>
      <c r="D10" s="78">
        <v>970</v>
      </c>
      <c r="E10" s="78">
        <v>100</v>
      </c>
      <c r="F10" s="78">
        <v>495</v>
      </c>
      <c r="G10" s="79">
        <v>1200</v>
      </c>
      <c r="H10" s="80">
        <v>3500</v>
      </c>
      <c r="I10" s="81">
        <v>1</v>
      </c>
      <c r="J10" s="82">
        <f>H10*I10</f>
        <v>3500</v>
      </c>
      <c r="L10" s="76" t="s">
        <v>142</v>
      </c>
      <c r="M10" s="83">
        <v>0</v>
      </c>
      <c r="N10" s="83">
        <v>0</v>
      </c>
      <c r="O10" s="83">
        <v>0</v>
      </c>
      <c r="P10" s="83">
        <v>6</v>
      </c>
      <c r="Q10" s="83">
        <v>7.0000000000000018</v>
      </c>
      <c r="R10" s="83">
        <v>10.999999999999998</v>
      </c>
      <c r="S10" s="84">
        <f>SUM(M10:R10)</f>
        <v>24</v>
      </c>
      <c r="T10" s="85">
        <f>I10*U10</f>
        <v>24</v>
      </c>
      <c r="U10" s="86">
        <v>24</v>
      </c>
    </row>
    <row r="11" spans="1:21" ht="12" customHeight="1">
      <c r="A11" s="76" t="s">
        <v>143</v>
      </c>
      <c r="B11" s="77">
        <v>1925</v>
      </c>
      <c r="C11" s="78">
        <v>2400</v>
      </c>
      <c r="D11" s="78">
        <v>1425</v>
      </c>
      <c r="E11" s="78">
        <v>500</v>
      </c>
      <c r="F11" s="78">
        <v>950</v>
      </c>
      <c r="G11" s="79">
        <v>800</v>
      </c>
      <c r="H11" s="80">
        <v>5000</v>
      </c>
      <c r="I11" s="81">
        <v>0</v>
      </c>
      <c r="J11" s="82">
        <f>H11*I11</f>
        <v>0</v>
      </c>
      <c r="L11" s="76" t="s">
        <v>143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1.7763568394002505E-15</v>
      </c>
      <c r="S11" s="84">
        <f>SUM(M11:R11)</f>
        <v>1.7763568394002505E-15</v>
      </c>
      <c r="T11" s="85">
        <f>I11*U11</f>
        <v>0</v>
      </c>
      <c r="U11" s="86">
        <v>27</v>
      </c>
    </row>
    <row r="12" spans="1:21" ht="12" customHeight="1">
      <c r="A12" s="76" t="s">
        <v>144</v>
      </c>
      <c r="B12" s="77">
        <v>380</v>
      </c>
      <c r="C12" s="78">
        <v>1355</v>
      </c>
      <c r="D12" s="78">
        <v>543</v>
      </c>
      <c r="E12" s="78">
        <v>1045</v>
      </c>
      <c r="F12" s="78">
        <v>665</v>
      </c>
      <c r="G12" s="79">
        <v>2321</v>
      </c>
      <c r="H12" s="80">
        <v>4100</v>
      </c>
      <c r="I12" s="81">
        <v>1</v>
      </c>
      <c r="J12" s="82">
        <f>H12*I12</f>
        <v>4100</v>
      </c>
      <c r="L12" s="76" t="s">
        <v>144</v>
      </c>
      <c r="M12" s="83">
        <v>10</v>
      </c>
      <c r="N12" s="83">
        <v>0</v>
      </c>
      <c r="O12" s="83">
        <v>11.000000000000005</v>
      </c>
      <c r="P12" s="83">
        <v>0</v>
      </c>
      <c r="Q12" s="83">
        <v>0.99999999999999645</v>
      </c>
      <c r="R12" s="83">
        <v>0</v>
      </c>
      <c r="S12" s="84">
        <f>SUM(M12:R12)</f>
        <v>22.000000000000004</v>
      </c>
      <c r="T12" s="85">
        <f>I12*U12</f>
        <v>22</v>
      </c>
      <c r="U12" s="86">
        <v>22</v>
      </c>
    </row>
    <row r="13" spans="1:21" ht="12" customHeight="1">
      <c r="A13" s="87" t="s">
        <v>145</v>
      </c>
      <c r="B13" s="88">
        <v>922</v>
      </c>
      <c r="C13" s="89">
        <v>1646</v>
      </c>
      <c r="D13" s="89">
        <v>700</v>
      </c>
      <c r="E13" s="89">
        <v>508</v>
      </c>
      <c r="F13" s="89">
        <v>311</v>
      </c>
      <c r="G13" s="90">
        <v>1797</v>
      </c>
      <c r="H13" s="91">
        <v>2500</v>
      </c>
      <c r="I13" s="81">
        <v>0</v>
      </c>
      <c r="J13" s="82">
        <f>H13*I13</f>
        <v>0</v>
      </c>
      <c r="L13" s="87" t="s">
        <v>145</v>
      </c>
      <c r="M13" s="83">
        <v>0</v>
      </c>
      <c r="N13" s="83">
        <v>0</v>
      </c>
      <c r="O13" s="83">
        <v>0</v>
      </c>
      <c r="P13" s="83">
        <v>0</v>
      </c>
      <c r="Q13" s="83">
        <v>1.7763568394002505E-15</v>
      </c>
      <c r="R13" s="83">
        <v>0</v>
      </c>
      <c r="S13" s="84">
        <f>SUM(M13:R13)</f>
        <v>1.7763568394002505E-15</v>
      </c>
      <c r="T13" s="85">
        <f>I13*U13</f>
        <v>0</v>
      </c>
      <c r="U13" s="92">
        <v>31</v>
      </c>
    </row>
    <row r="14" spans="1:21" ht="12" customHeight="1">
      <c r="A14" s="58"/>
      <c r="B14" s="64"/>
      <c r="C14" s="58"/>
      <c r="D14" s="58"/>
      <c r="E14" s="58"/>
      <c r="F14" s="58"/>
      <c r="G14" s="58"/>
      <c r="H14" s="58"/>
      <c r="I14" s="93"/>
      <c r="L14" s="94" t="s">
        <v>51</v>
      </c>
      <c r="M14" s="84">
        <f t="shared" ref="M14:R14" si="0">SUM(M9:M13)</f>
        <v>10</v>
      </c>
      <c r="N14" s="84">
        <f t="shared" si="0"/>
        <v>8.0000000000000036</v>
      </c>
      <c r="O14" s="84">
        <f t="shared" si="0"/>
        <v>12.000000000000002</v>
      </c>
      <c r="P14" s="84">
        <f t="shared" si="0"/>
        <v>6</v>
      </c>
      <c r="Q14" s="84">
        <f t="shared" si="0"/>
        <v>8</v>
      </c>
      <c r="R14" s="84">
        <f t="shared" si="0"/>
        <v>11</v>
      </c>
      <c r="S14" s="84"/>
      <c r="T14" s="84"/>
      <c r="U14" s="95">
        <f>SUM(U9:U13)</f>
        <v>122</v>
      </c>
    </row>
    <row r="15" spans="1:21" ht="12" customHeight="1">
      <c r="I15" s="96" t="s">
        <v>146</v>
      </c>
      <c r="J15" s="97">
        <f>SUM(J9:J13)</f>
        <v>15250</v>
      </c>
      <c r="L15" s="96"/>
      <c r="M15" s="98"/>
      <c r="N15" s="98"/>
      <c r="O15" s="98"/>
      <c r="P15" s="98"/>
      <c r="Q15" s="98"/>
      <c r="R15" s="98"/>
      <c r="S15" s="98"/>
      <c r="T15" s="98"/>
      <c r="U15" s="99" t="s">
        <v>147</v>
      </c>
    </row>
    <row r="16" spans="1:21" ht="12" customHeight="1">
      <c r="A16" s="96" t="s">
        <v>148</v>
      </c>
      <c r="B16" s="100">
        <f t="shared" ref="B16:G16" si="1">SUMPRODUCT(B9:B13,M9:M13)</f>
        <v>3800</v>
      </c>
      <c r="C16" s="100">
        <f t="shared" si="1"/>
        <v>3200.0000000000014</v>
      </c>
      <c r="D16" s="100">
        <f t="shared" si="1"/>
        <v>6658</v>
      </c>
      <c r="E16" s="100">
        <f t="shared" si="1"/>
        <v>600</v>
      </c>
      <c r="F16" s="100">
        <f t="shared" si="1"/>
        <v>4129.9999999999991</v>
      </c>
      <c r="G16" s="100">
        <f t="shared" si="1"/>
        <v>13200</v>
      </c>
      <c r="I16" s="96" t="s">
        <v>149</v>
      </c>
      <c r="J16" s="101">
        <f>SUM(B16:G16)</f>
        <v>31588</v>
      </c>
      <c r="L16" s="96" t="s">
        <v>150</v>
      </c>
      <c r="M16" s="102">
        <v>10</v>
      </c>
      <c r="N16" s="102">
        <v>8</v>
      </c>
      <c r="O16" s="102">
        <v>12</v>
      </c>
      <c r="P16" s="102">
        <v>6</v>
      </c>
      <c r="Q16" s="102">
        <v>8</v>
      </c>
      <c r="R16" s="102">
        <v>11</v>
      </c>
      <c r="S16" s="103">
        <f>SUM(M16:R16)</f>
        <v>55</v>
      </c>
      <c r="T16" s="58"/>
    </row>
    <row r="17" spans="9:19" ht="12" customHeight="1">
      <c r="S17" s="104" t="s">
        <v>147</v>
      </c>
    </row>
    <row r="18" spans="9:19" ht="12" customHeight="1">
      <c r="I18" s="76" t="s">
        <v>151</v>
      </c>
      <c r="J18" s="105">
        <f>SUM(J15:J16)</f>
        <v>46838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D1685-AA3E-4212-AB43-E10B0F7C656A}">
  <dimension ref="A1:S40"/>
  <sheetViews>
    <sheetView workbookViewId="0">
      <selection activeCell="P33" sqref="P33"/>
    </sheetView>
  </sheetViews>
  <sheetFormatPr defaultRowHeight="12.75"/>
  <cols>
    <col min="1" max="4" width="9" style="14"/>
    <col min="5" max="5" width="17.875" style="14" customWidth="1"/>
    <col min="6" max="15" width="9" style="14"/>
    <col min="16" max="17" width="14.375" style="14" customWidth="1"/>
    <col min="18" max="18" width="15.125" style="14" customWidth="1"/>
    <col min="19" max="261" width="9" style="14"/>
    <col min="262" max="262" width="17.875" style="14" customWidth="1"/>
    <col min="263" max="272" width="9" style="14"/>
    <col min="273" max="273" width="14.375" style="14" customWidth="1"/>
    <col min="274" max="274" width="15.125" style="14" customWidth="1"/>
    <col min="275" max="517" width="9" style="14"/>
    <col min="518" max="518" width="17.875" style="14" customWidth="1"/>
    <col min="519" max="528" width="9" style="14"/>
    <col min="529" max="529" width="14.375" style="14" customWidth="1"/>
    <col min="530" max="530" width="15.125" style="14" customWidth="1"/>
    <col min="531" max="773" width="9" style="14"/>
    <col min="774" max="774" width="17.875" style="14" customWidth="1"/>
    <col min="775" max="784" width="9" style="14"/>
    <col min="785" max="785" width="14.375" style="14" customWidth="1"/>
    <col min="786" max="786" width="15.125" style="14" customWidth="1"/>
    <col min="787" max="1029" width="9" style="14"/>
    <col min="1030" max="1030" width="17.875" style="14" customWidth="1"/>
    <col min="1031" max="1040" width="9" style="14"/>
    <col min="1041" max="1041" width="14.375" style="14" customWidth="1"/>
    <col min="1042" max="1042" width="15.125" style="14" customWidth="1"/>
    <col min="1043" max="1285" width="9" style="14"/>
    <col min="1286" max="1286" width="17.875" style="14" customWidth="1"/>
    <col min="1287" max="1296" width="9" style="14"/>
    <col min="1297" max="1297" width="14.375" style="14" customWidth="1"/>
    <col min="1298" max="1298" width="15.125" style="14" customWidth="1"/>
    <col min="1299" max="1541" width="9" style="14"/>
    <col min="1542" max="1542" width="17.875" style="14" customWidth="1"/>
    <col min="1543" max="1552" width="9" style="14"/>
    <col min="1553" max="1553" width="14.375" style="14" customWidth="1"/>
    <col min="1554" max="1554" width="15.125" style="14" customWidth="1"/>
    <col min="1555" max="1797" width="9" style="14"/>
    <col min="1798" max="1798" width="17.875" style="14" customWidth="1"/>
    <col min="1799" max="1808" width="9" style="14"/>
    <col min="1809" max="1809" width="14.375" style="14" customWidth="1"/>
    <col min="1810" max="1810" width="15.125" style="14" customWidth="1"/>
    <col min="1811" max="2053" width="9" style="14"/>
    <col min="2054" max="2054" width="17.875" style="14" customWidth="1"/>
    <col min="2055" max="2064" width="9" style="14"/>
    <col min="2065" max="2065" width="14.375" style="14" customWidth="1"/>
    <col min="2066" max="2066" width="15.125" style="14" customWidth="1"/>
    <col min="2067" max="2309" width="9" style="14"/>
    <col min="2310" max="2310" width="17.875" style="14" customWidth="1"/>
    <col min="2311" max="2320" width="9" style="14"/>
    <col min="2321" max="2321" width="14.375" style="14" customWidth="1"/>
    <col min="2322" max="2322" width="15.125" style="14" customWidth="1"/>
    <col min="2323" max="2565" width="9" style="14"/>
    <col min="2566" max="2566" width="17.875" style="14" customWidth="1"/>
    <col min="2567" max="2576" width="9" style="14"/>
    <col min="2577" max="2577" width="14.375" style="14" customWidth="1"/>
    <col min="2578" max="2578" width="15.125" style="14" customWidth="1"/>
    <col min="2579" max="2821" width="9" style="14"/>
    <col min="2822" max="2822" width="17.875" style="14" customWidth="1"/>
    <col min="2823" max="2832" width="9" style="14"/>
    <col min="2833" max="2833" width="14.375" style="14" customWidth="1"/>
    <col min="2834" max="2834" width="15.125" style="14" customWidth="1"/>
    <col min="2835" max="3077" width="9" style="14"/>
    <col min="3078" max="3078" width="17.875" style="14" customWidth="1"/>
    <col min="3079" max="3088" width="9" style="14"/>
    <col min="3089" max="3089" width="14.375" style="14" customWidth="1"/>
    <col min="3090" max="3090" width="15.125" style="14" customWidth="1"/>
    <col min="3091" max="3333" width="9" style="14"/>
    <col min="3334" max="3334" width="17.875" style="14" customWidth="1"/>
    <col min="3335" max="3344" width="9" style="14"/>
    <col min="3345" max="3345" width="14.375" style="14" customWidth="1"/>
    <col min="3346" max="3346" width="15.125" style="14" customWidth="1"/>
    <col min="3347" max="3589" width="9" style="14"/>
    <col min="3590" max="3590" width="17.875" style="14" customWidth="1"/>
    <col min="3591" max="3600" width="9" style="14"/>
    <col min="3601" max="3601" width="14.375" style="14" customWidth="1"/>
    <col min="3602" max="3602" width="15.125" style="14" customWidth="1"/>
    <col min="3603" max="3845" width="9" style="14"/>
    <col min="3846" max="3846" width="17.875" style="14" customWidth="1"/>
    <col min="3847" max="3856" width="9" style="14"/>
    <col min="3857" max="3857" width="14.375" style="14" customWidth="1"/>
    <col min="3858" max="3858" width="15.125" style="14" customWidth="1"/>
    <col min="3859" max="4101" width="9" style="14"/>
    <col min="4102" max="4102" width="17.875" style="14" customWidth="1"/>
    <col min="4103" max="4112" width="9" style="14"/>
    <col min="4113" max="4113" width="14.375" style="14" customWidth="1"/>
    <col min="4114" max="4114" width="15.125" style="14" customWidth="1"/>
    <col min="4115" max="4357" width="9" style="14"/>
    <col min="4358" max="4358" width="17.875" style="14" customWidth="1"/>
    <col min="4359" max="4368" width="9" style="14"/>
    <col min="4369" max="4369" width="14.375" style="14" customWidth="1"/>
    <col min="4370" max="4370" width="15.125" style="14" customWidth="1"/>
    <col min="4371" max="4613" width="9" style="14"/>
    <col min="4614" max="4614" width="17.875" style="14" customWidth="1"/>
    <col min="4615" max="4624" width="9" style="14"/>
    <col min="4625" max="4625" width="14.375" style="14" customWidth="1"/>
    <col min="4626" max="4626" width="15.125" style="14" customWidth="1"/>
    <col min="4627" max="4869" width="9" style="14"/>
    <col min="4870" max="4870" width="17.875" style="14" customWidth="1"/>
    <col min="4871" max="4880" width="9" style="14"/>
    <col min="4881" max="4881" width="14.375" style="14" customWidth="1"/>
    <col min="4882" max="4882" width="15.125" style="14" customWidth="1"/>
    <col min="4883" max="5125" width="9" style="14"/>
    <col min="5126" max="5126" width="17.875" style="14" customWidth="1"/>
    <col min="5127" max="5136" width="9" style="14"/>
    <col min="5137" max="5137" width="14.375" style="14" customWidth="1"/>
    <col min="5138" max="5138" width="15.125" style="14" customWidth="1"/>
    <col min="5139" max="5381" width="9" style="14"/>
    <col min="5382" max="5382" width="17.875" style="14" customWidth="1"/>
    <col min="5383" max="5392" width="9" style="14"/>
    <col min="5393" max="5393" width="14.375" style="14" customWidth="1"/>
    <col min="5394" max="5394" width="15.125" style="14" customWidth="1"/>
    <col min="5395" max="5637" width="9" style="14"/>
    <col min="5638" max="5638" width="17.875" style="14" customWidth="1"/>
    <col min="5639" max="5648" width="9" style="14"/>
    <col min="5649" max="5649" width="14.375" style="14" customWidth="1"/>
    <col min="5650" max="5650" width="15.125" style="14" customWidth="1"/>
    <col min="5651" max="5893" width="9" style="14"/>
    <col min="5894" max="5894" width="17.875" style="14" customWidth="1"/>
    <col min="5895" max="5904" width="9" style="14"/>
    <col min="5905" max="5905" width="14.375" style="14" customWidth="1"/>
    <col min="5906" max="5906" width="15.125" style="14" customWidth="1"/>
    <col min="5907" max="6149" width="9" style="14"/>
    <col min="6150" max="6150" width="17.875" style="14" customWidth="1"/>
    <col min="6151" max="6160" width="9" style="14"/>
    <col min="6161" max="6161" width="14.375" style="14" customWidth="1"/>
    <col min="6162" max="6162" width="15.125" style="14" customWidth="1"/>
    <col min="6163" max="6405" width="9" style="14"/>
    <col min="6406" max="6406" width="17.875" style="14" customWidth="1"/>
    <col min="6407" max="6416" width="9" style="14"/>
    <col min="6417" max="6417" width="14.375" style="14" customWidth="1"/>
    <col min="6418" max="6418" width="15.125" style="14" customWidth="1"/>
    <col min="6419" max="6661" width="9" style="14"/>
    <col min="6662" max="6662" width="17.875" style="14" customWidth="1"/>
    <col min="6663" max="6672" width="9" style="14"/>
    <col min="6673" max="6673" width="14.375" style="14" customWidth="1"/>
    <col min="6674" max="6674" width="15.125" style="14" customWidth="1"/>
    <col min="6675" max="6917" width="9" style="14"/>
    <col min="6918" max="6918" width="17.875" style="14" customWidth="1"/>
    <col min="6919" max="6928" width="9" style="14"/>
    <col min="6929" max="6929" width="14.375" style="14" customWidth="1"/>
    <col min="6930" max="6930" width="15.125" style="14" customWidth="1"/>
    <col min="6931" max="7173" width="9" style="14"/>
    <col min="7174" max="7174" width="17.875" style="14" customWidth="1"/>
    <col min="7175" max="7184" width="9" style="14"/>
    <col min="7185" max="7185" width="14.375" style="14" customWidth="1"/>
    <col min="7186" max="7186" width="15.125" style="14" customWidth="1"/>
    <col min="7187" max="7429" width="9" style="14"/>
    <col min="7430" max="7430" width="17.875" style="14" customWidth="1"/>
    <col min="7431" max="7440" width="9" style="14"/>
    <col min="7441" max="7441" width="14.375" style="14" customWidth="1"/>
    <col min="7442" max="7442" width="15.125" style="14" customWidth="1"/>
    <col min="7443" max="7685" width="9" style="14"/>
    <col min="7686" max="7686" width="17.875" style="14" customWidth="1"/>
    <col min="7687" max="7696" width="9" style="14"/>
    <col min="7697" max="7697" width="14.375" style="14" customWidth="1"/>
    <col min="7698" max="7698" width="15.125" style="14" customWidth="1"/>
    <col min="7699" max="7941" width="9" style="14"/>
    <col min="7942" max="7942" width="17.875" style="14" customWidth="1"/>
    <col min="7943" max="7952" width="9" style="14"/>
    <col min="7953" max="7953" width="14.375" style="14" customWidth="1"/>
    <col min="7954" max="7954" width="15.125" style="14" customWidth="1"/>
    <col min="7955" max="8197" width="9" style="14"/>
    <col min="8198" max="8198" width="17.875" style="14" customWidth="1"/>
    <col min="8199" max="8208" width="9" style="14"/>
    <col min="8209" max="8209" width="14.375" style="14" customWidth="1"/>
    <col min="8210" max="8210" width="15.125" style="14" customWidth="1"/>
    <col min="8211" max="8453" width="9" style="14"/>
    <col min="8454" max="8454" width="17.875" style="14" customWidth="1"/>
    <col min="8455" max="8464" width="9" style="14"/>
    <col min="8465" max="8465" width="14.375" style="14" customWidth="1"/>
    <col min="8466" max="8466" width="15.125" style="14" customWidth="1"/>
    <col min="8467" max="8709" width="9" style="14"/>
    <col min="8710" max="8710" width="17.875" style="14" customWidth="1"/>
    <col min="8711" max="8720" width="9" style="14"/>
    <col min="8721" max="8721" width="14.375" style="14" customWidth="1"/>
    <col min="8722" max="8722" width="15.125" style="14" customWidth="1"/>
    <col min="8723" max="8965" width="9" style="14"/>
    <col min="8966" max="8966" width="17.875" style="14" customWidth="1"/>
    <col min="8967" max="8976" width="9" style="14"/>
    <col min="8977" max="8977" width="14.375" style="14" customWidth="1"/>
    <col min="8978" max="8978" width="15.125" style="14" customWidth="1"/>
    <col min="8979" max="9221" width="9" style="14"/>
    <col min="9222" max="9222" width="17.875" style="14" customWidth="1"/>
    <col min="9223" max="9232" width="9" style="14"/>
    <col min="9233" max="9233" width="14.375" style="14" customWidth="1"/>
    <col min="9234" max="9234" width="15.125" style="14" customWidth="1"/>
    <col min="9235" max="9477" width="9" style="14"/>
    <col min="9478" max="9478" width="17.875" style="14" customWidth="1"/>
    <col min="9479" max="9488" width="9" style="14"/>
    <col min="9489" max="9489" width="14.375" style="14" customWidth="1"/>
    <col min="9490" max="9490" width="15.125" style="14" customWidth="1"/>
    <col min="9491" max="9733" width="9" style="14"/>
    <col min="9734" max="9734" width="17.875" style="14" customWidth="1"/>
    <col min="9735" max="9744" width="9" style="14"/>
    <col min="9745" max="9745" width="14.375" style="14" customWidth="1"/>
    <col min="9746" max="9746" width="15.125" style="14" customWidth="1"/>
    <col min="9747" max="9989" width="9" style="14"/>
    <col min="9990" max="9990" width="17.875" style="14" customWidth="1"/>
    <col min="9991" max="10000" width="9" style="14"/>
    <col min="10001" max="10001" width="14.375" style="14" customWidth="1"/>
    <col min="10002" max="10002" width="15.125" style="14" customWidth="1"/>
    <col min="10003" max="10245" width="9" style="14"/>
    <col min="10246" max="10246" width="17.875" style="14" customWidth="1"/>
    <col min="10247" max="10256" width="9" style="14"/>
    <col min="10257" max="10257" width="14.375" style="14" customWidth="1"/>
    <col min="10258" max="10258" width="15.125" style="14" customWidth="1"/>
    <col min="10259" max="10501" width="9" style="14"/>
    <col min="10502" max="10502" width="17.875" style="14" customWidth="1"/>
    <col min="10503" max="10512" width="9" style="14"/>
    <col min="10513" max="10513" width="14.375" style="14" customWidth="1"/>
    <col min="10514" max="10514" width="15.125" style="14" customWidth="1"/>
    <col min="10515" max="10757" width="9" style="14"/>
    <col min="10758" max="10758" width="17.875" style="14" customWidth="1"/>
    <col min="10759" max="10768" width="9" style="14"/>
    <col min="10769" max="10769" width="14.375" style="14" customWidth="1"/>
    <col min="10770" max="10770" width="15.125" style="14" customWidth="1"/>
    <col min="10771" max="11013" width="9" style="14"/>
    <col min="11014" max="11014" width="17.875" style="14" customWidth="1"/>
    <col min="11015" max="11024" width="9" style="14"/>
    <col min="11025" max="11025" width="14.375" style="14" customWidth="1"/>
    <col min="11026" max="11026" width="15.125" style="14" customWidth="1"/>
    <col min="11027" max="11269" width="9" style="14"/>
    <col min="11270" max="11270" width="17.875" style="14" customWidth="1"/>
    <col min="11271" max="11280" width="9" style="14"/>
    <col min="11281" max="11281" width="14.375" style="14" customWidth="1"/>
    <col min="11282" max="11282" width="15.125" style="14" customWidth="1"/>
    <col min="11283" max="11525" width="9" style="14"/>
    <col min="11526" max="11526" width="17.875" style="14" customWidth="1"/>
    <col min="11527" max="11536" width="9" style="14"/>
    <col min="11537" max="11537" width="14.375" style="14" customWidth="1"/>
    <col min="11538" max="11538" width="15.125" style="14" customWidth="1"/>
    <col min="11539" max="11781" width="9" style="14"/>
    <col min="11782" max="11782" width="17.875" style="14" customWidth="1"/>
    <col min="11783" max="11792" width="9" style="14"/>
    <col min="11793" max="11793" width="14.375" style="14" customWidth="1"/>
    <col min="11794" max="11794" width="15.125" style="14" customWidth="1"/>
    <col min="11795" max="12037" width="9" style="14"/>
    <col min="12038" max="12038" width="17.875" style="14" customWidth="1"/>
    <col min="12039" max="12048" width="9" style="14"/>
    <col min="12049" max="12049" width="14.375" style="14" customWidth="1"/>
    <col min="12050" max="12050" width="15.125" style="14" customWidth="1"/>
    <col min="12051" max="12293" width="9" style="14"/>
    <col min="12294" max="12294" width="17.875" style="14" customWidth="1"/>
    <col min="12295" max="12304" width="9" style="14"/>
    <col min="12305" max="12305" width="14.375" style="14" customWidth="1"/>
    <col min="12306" max="12306" width="15.125" style="14" customWidth="1"/>
    <col min="12307" max="12549" width="9" style="14"/>
    <col min="12550" max="12550" width="17.875" style="14" customWidth="1"/>
    <col min="12551" max="12560" width="9" style="14"/>
    <col min="12561" max="12561" width="14.375" style="14" customWidth="1"/>
    <col min="12562" max="12562" width="15.125" style="14" customWidth="1"/>
    <col min="12563" max="12805" width="9" style="14"/>
    <col min="12806" max="12806" width="17.875" style="14" customWidth="1"/>
    <col min="12807" max="12816" width="9" style="14"/>
    <col min="12817" max="12817" width="14.375" style="14" customWidth="1"/>
    <col min="12818" max="12818" width="15.125" style="14" customWidth="1"/>
    <col min="12819" max="13061" width="9" style="14"/>
    <col min="13062" max="13062" width="17.875" style="14" customWidth="1"/>
    <col min="13063" max="13072" width="9" style="14"/>
    <col min="13073" max="13073" width="14.375" style="14" customWidth="1"/>
    <col min="13074" max="13074" width="15.125" style="14" customWidth="1"/>
    <col min="13075" max="13317" width="9" style="14"/>
    <col min="13318" max="13318" width="17.875" style="14" customWidth="1"/>
    <col min="13319" max="13328" width="9" style="14"/>
    <col min="13329" max="13329" width="14.375" style="14" customWidth="1"/>
    <col min="13330" max="13330" width="15.125" style="14" customWidth="1"/>
    <col min="13331" max="13573" width="9" style="14"/>
    <col min="13574" max="13574" width="17.875" style="14" customWidth="1"/>
    <col min="13575" max="13584" width="9" style="14"/>
    <col min="13585" max="13585" width="14.375" style="14" customWidth="1"/>
    <col min="13586" max="13586" width="15.125" style="14" customWidth="1"/>
    <col min="13587" max="13829" width="9" style="14"/>
    <col min="13830" max="13830" width="17.875" style="14" customWidth="1"/>
    <col min="13831" max="13840" width="9" style="14"/>
    <col min="13841" max="13841" width="14.375" style="14" customWidth="1"/>
    <col min="13842" max="13842" width="15.125" style="14" customWidth="1"/>
    <col min="13843" max="14085" width="9" style="14"/>
    <col min="14086" max="14086" width="17.875" style="14" customWidth="1"/>
    <col min="14087" max="14096" width="9" style="14"/>
    <col min="14097" max="14097" width="14.375" style="14" customWidth="1"/>
    <col min="14098" max="14098" width="15.125" style="14" customWidth="1"/>
    <col min="14099" max="14341" width="9" style="14"/>
    <col min="14342" max="14342" width="17.875" style="14" customWidth="1"/>
    <col min="14343" max="14352" width="9" style="14"/>
    <col min="14353" max="14353" width="14.375" style="14" customWidth="1"/>
    <col min="14354" max="14354" width="15.125" style="14" customWidth="1"/>
    <col min="14355" max="14597" width="9" style="14"/>
    <col min="14598" max="14598" width="17.875" style="14" customWidth="1"/>
    <col min="14599" max="14608" width="9" style="14"/>
    <col min="14609" max="14609" width="14.375" style="14" customWidth="1"/>
    <col min="14610" max="14610" width="15.125" style="14" customWidth="1"/>
    <col min="14611" max="14853" width="9" style="14"/>
    <col min="14854" max="14854" width="17.875" style="14" customWidth="1"/>
    <col min="14855" max="14864" width="9" style="14"/>
    <col min="14865" max="14865" width="14.375" style="14" customWidth="1"/>
    <col min="14866" max="14866" width="15.125" style="14" customWidth="1"/>
    <col min="14867" max="15109" width="9" style="14"/>
    <col min="15110" max="15110" width="17.875" style="14" customWidth="1"/>
    <col min="15111" max="15120" width="9" style="14"/>
    <col min="15121" max="15121" width="14.375" style="14" customWidth="1"/>
    <col min="15122" max="15122" width="15.125" style="14" customWidth="1"/>
    <col min="15123" max="15365" width="9" style="14"/>
    <col min="15366" max="15366" width="17.875" style="14" customWidth="1"/>
    <col min="15367" max="15376" width="9" style="14"/>
    <col min="15377" max="15377" width="14.375" style="14" customWidth="1"/>
    <col min="15378" max="15378" width="15.125" style="14" customWidth="1"/>
    <col min="15379" max="15621" width="9" style="14"/>
    <col min="15622" max="15622" width="17.875" style="14" customWidth="1"/>
    <col min="15623" max="15632" width="9" style="14"/>
    <col min="15633" max="15633" width="14.375" style="14" customWidth="1"/>
    <col min="15634" max="15634" width="15.125" style="14" customWidth="1"/>
    <col min="15635" max="15877" width="9" style="14"/>
    <col min="15878" max="15878" width="17.875" style="14" customWidth="1"/>
    <col min="15879" max="15888" width="9" style="14"/>
    <col min="15889" max="15889" width="14.375" style="14" customWidth="1"/>
    <col min="15890" max="15890" width="15.125" style="14" customWidth="1"/>
    <col min="15891" max="16133" width="9" style="14"/>
    <col min="16134" max="16134" width="17.875" style="14" customWidth="1"/>
    <col min="16135" max="16144" width="9" style="14"/>
    <col min="16145" max="16145" width="14.375" style="14" customWidth="1"/>
    <col min="16146" max="16146" width="15.125" style="14" customWidth="1"/>
    <col min="16147" max="16384" width="9" style="14"/>
  </cols>
  <sheetData>
    <row r="1" spans="1:19">
      <c r="A1" s="14" t="s">
        <v>29</v>
      </c>
    </row>
    <row r="2" spans="1:19">
      <c r="A2" s="14" t="s">
        <v>30</v>
      </c>
    </row>
    <row r="3" spans="1:19">
      <c r="A3" s="14" t="s">
        <v>31</v>
      </c>
    </row>
    <row r="4" spans="1:19">
      <c r="A4" s="14" t="s">
        <v>32</v>
      </c>
    </row>
    <row r="5" spans="1:19">
      <c r="A5" s="14" t="s">
        <v>33</v>
      </c>
    </row>
    <row r="6" spans="1:19">
      <c r="A6" s="14" t="s">
        <v>34</v>
      </c>
    </row>
    <row r="7" spans="1:19">
      <c r="A7" s="8"/>
      <c r="B7" s="8"/>
      <c r="C7" s="8"/>
      <c r="D7" s="8"/>
      <c r="E7" s="8"/>
    </row>
    <row r="8" spans="1:19">
      <c r="A8" s="9" t="s">
        <v>35</v>
      </c>
      <c r="B8" s="9"/>
      <c r="C8" s="9"/>
      <c r="D8" s="9"/>
      <c r="E8" s="9"/>
    </row>
    <row r="9" spans="1:19">
      <c r="A9" s="9"/>
      <c r="B9" s="9" t="s">
        <v>36</v>
      </c>
      <c r="C9" s="9" t="s">
        <v>37</v>
      </c>
      <c r="D9" s="9" t="s">
        <v>38</v>
      </c>
      <c r="E9" s="15" t="s">
        <v>39</v>
      </c>
    </row>
    <row r="10" spans="1:19">
      <c r="A10" s="9" t="s">
        <v>40</v>
      </c>
      <c r="B10" s="215">
        <v>24</v>
      </c>
      <c r="C10" s="215">
        <v>15</v>
      </c>
      <c r="D10" s="215">
        <v>16</v>
      </c>
      <c r="E10" s="216">
        <v>20</v>
      </c>
    </row>
    <row r="11" spans="1:19">
      <c r="A11" s="9" t="s">
        <v>41</v>
      </c>
      <c r="B11" s="215">
        <v>30</v>
      </c>
      <c r="C11" s="215">
        <v>10</v>
      </c>
      <c r="D11" s="215">
        <v>24</v>
      </c>
      <c r="E11" s="216">
        <v>25</v>
      </c>
    </row>
    <row r="12" spans="1:19">
      <c r="A12" s="16" t="s">
        <v>42</v>
      </c>
      <c r="B12" s="217">
        <v>25</v>
      </c>
      <c r="C12" s="217">
        <v>18</v>
      </c>
      <c r="D12" s="217">
        <v>25</v>
      </c>
      <c r="E12" s="217">
        <v>27.5</v>
      </c>
    </row>
    <row r="15" spans="1:19"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4:19"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4:19">
      <c r="I18" s="8"/>
      <c r="J18" s="8" t="s">
        <v>43</v>
      </c>
      <c r="K18" s="17"/>
      <c r="L18" s="17"/>
      <c r="M18" s="17"/>
      <c r="N18" s="17"/>
      <c r="O18" s="17"/>
      <c r="P18" s="8"/>
      <c r="Q18" s="8"/>
      <c r="R18" s="8"/>
      <c r="S18" s="8"/>
    </row>
    <row r="19" spans="4:19" ht="13.15">
      <c r="I19" s="8"/>
      <c r="J19" s="8"/>
      <c r="K19" s="17"/>
      <c r="L19" s="17" t="s">
        <v>36</v>
      </c>
      <c r="M19" s="17" t="s">
        <v>37</v>
      </c>
      <c r="N19" s="17" t="s">
        <v>38</v>
      </c>
      <c r="O19" s="18" t="s">
        <v>39</v>
      </c>
      <c r="P19" s="8" t="s">
        <v>44</v>
      </c>
      <c r="Q19" s="8"/>
      <c r="R19" s="19" t="s">
        <v>45</v>
      </c>
      <c r="S19" s="8"/>
    </row>
    <row r="20" spans="4:19" ht="13.15">
      <c r="I20" s="8"/>
      <c r="J20" s="8"/>
      <c r="K20" s="17" t="s">
        <v>40</v>
      </c>
      <c r="L20" s="20">
        <v>3</v>
      </c>
      <c r="M20" s="20">
        <v>6</v>
      </c>
      <c r="N20" s="20">
        <v>0</v>
      </c>
      <c r="O20" s="21">
        <v>1</v>
      </c>
      <c r="P20" s="132">
        <f>SUM(L20:O20)</f>
        <v>10</v>
      </c>
      <c r="Q20" s="132" t="s">
        <v>154</v>
      </c>
      <c r="R20" s="131">
        <v>10</v>
      </c>
      <c r="S20" s="8"/>
    </row>
    <row r="21" spans="4:19" ht="13.15">
      <c r="D21" s="8"/>
      <c r="E21" s="8"/>
      <c r="F21" s="8"/>
      <c r="G21" s="8"/>
      <c r="H21" s="8"/>
      <c r="I21" s="8"/>
      <c r="J21" s="8"/>
      <c r="K21" s="17" t="s">
        <v>41</v>
      </c>
      <c r="L21" s="20">
        <v>5</v>
      </c>
      <c r="M21" s="20">
        <v>0</v>
      </c>
      <c r="N21" s="20">
        <v>0</v>
      </c>
      <c r="O21" s="21">
        <v>3</v>
      </c>
      <c r="P21" s="132">
        <f t="shared" ref="P21:P22" si="0">SUM(L21:O21)</f>
        <v>8</v>
      </c>
      <c r="Q21" s="132" t="s">
        <v>154</v>
      </c>
      <c r="R21" s="131">
        <v>8</v>
      </c>
      <c r="S21" s="8"/>
    </row>
    <row r="22" spans="4:19" ht="13.15">
      <c r="D22" s="8"/>
      <c r="E22" s="8"/>
      <c r="F22" s="8"/>
      <c r="G22" s="8"/>
      <c r="H22" s="8"/>
      <c r="I22" s="8"/>
      <c r="J22" s="8"/>
      <c r="K22" s="18" t="s">
        <v>42</v>
      </c>
      <c r="L22" s="21">
        <v>0</v>
      </c>
      <c r="M22" s="21">
        <v>0</v>
      </c>
      <c r="N22" s="21">
        <v>6</v>
      </c>
      <c r="O22" s="21">
        <v>5</v>
      </c>
      <c r="P22" s="132">
        <f t="shared" si="0"/>
        <v>11</v>
      </c>
      <c r="Q22" s="132" t="s">
        <v>154</v>
      </c>
      <c r="R22" s="131">
        <v>15</v>
      </c>
      <c r="S22" s="8"/>
    </row>
    <row r="23" spans="4:19"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pans="4:19"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spans="4: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spans="4: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spans="4:19">
      <c r="D27" s="8" t="s">
        <v>251</v>
      </c>
      <c r="E27" s="17"/>
      <c r="F27" s="17"/>
      <c r="G27" s="17"/>
      <c r="H27" s="17"/>
      <c r="I27" s="17"/>
      <c r="J27" s="8"/>
      <c r="K27" s="8" t="s">
        <v>161</v>
      </c>
      <c r="L27" s="17"/>
      <c r="M27" s="17"/>
      <c r="N27" s="17"/>
      <c r="O27" s="17"/>
      <c r="P27" s="17"/>
      <c r="Q27" s="17"/>
      <c r="R27" s="8"/>
      <c r="S27" s="8"/>
    </row>
    <row r="28" spans="4:19">
      <c r="D28" s="8"/>
      <c r="E28" s="17"/>
      <c r="F28" s="17" t="s">
        <v>36</v>
      </c>
      <c r="G28" s="17" t="s">
        <v>37</v>
      </c>
      <c r="H28" s="17" t="s">
        <v>38</v>
      </c>
      <c r="I28" s="17" t="s">
        <v>39</v>
      </c>
      <c r="J28" s="8"/>
      <c r="K28" s="8"/>
      <c r="L28" s="17"/>
      <c r="M28" s="17" t="s">
        <v>36</v>
      </c>
      <c r="N28" s="17" t="s">
        <v>37</v>
      </c>
      <c r="O28" s="17" t="s">
        <v>38</v>
      </c>
      <c r="P28" s="17" t="s">
        <v>39</v>
      </c>
      <c r="Q28" s="17"/>
      <c r="R28" s="8"/>
      <c r="S28" s="8"/>
    </row>
    <row r="29" spans="4:19" ht="13.15">
      <c r="D29" s="8"/>
      <c r="E29" s="17" t="s">
        <v>40</v>
      </c>
      <c r="F29" s="125">
        <f>B10*L20</f>
        <v>72</v>
      </c>
      <c r="G29" s="125">
        <f t="shared" ref="G29:H29" si="1">C10*M20</f>
        <v>90</v>
      </c>
      <c r="H29" s="125">
        <f t="shared" si="1"/>
        <v>0</v>
      </c>
      <c r="I29" s="125">
        <f>E10*O20</f>
        <v>20</v>
      </c>
      <c r="J29" s="8"/>
      <c r="K29" s="8"/>
      <c r="L29" s="17" t="s">
        <v>40</v>
      </c>
      <c r="M29" s="126">
        <v>1900</v>
      </c>
      <c r="N29" s="126">
        <v>1900</v>
      </c>
      <c r="O29" s="126">
        <v>1900</v>
      </c>
      <c r="P29" s="126">
        <v>1900</v>
      </c>
      <c r="Q29" s="116"/>
      <c r="R29" s="8"/>
      <c r="S29" s="8"/>
    </row>
    <row r="30" spans="4:19" ht="13.15">
      <c r="D30" s="8"/>
      <c r="E30" s="17" t="s">
        <v>41</v>
      </c>
      <c r="F30" s="125">
        <f t="shared" ref="F30:I30" si="2">B11*L21</f>
        <v>150</v>
      </c>
      <c r="G30" s="125">
        <f t="shared" si="2"/>
        <v>0</v>
      </c>
      <c r="H30" s="125">
        <f t="shared" si="2"/>
        <v>0</v>
      </c>
      <c r="I30" s="125">
        <f t="shared" si="2"/>
        <v>75</v>
      </c>
      <c r="J30" s="8"/>
      <c r="K30" s="8"/>
      <c r="L30" s="17" t="s">
        <v>41</v>
      </c>
      <c r="M30" s="126">
        <v>1300</v>
      </c>
      <c r="N30" s="126">
        <v>1300</v>
      </c>
      <c r="O30" s="126">
        <v>1300</v>
      </c>
      <c r="P30" s="126">
        <v>1300</v>
      </c>
      <c r="Q30" s="116"/>
      <c r="R30" s="8"/>
      <c r="S30" s="8"/>
    </row>
    <row r="31" spans="4:19" ht="13.15">
      <c r="D31" s="8"/>
      <c r="E31" s="18" t="s">
        <v>42</v>
      </c>
      <c r="F31" s="125">
        <f t="shared" ref="F31:I31" si="3">B12*L22</f>
        <v>0</v>
      </c>
      <c r="G31" s="125">
        <f t="shared" si="3"/>
        <v>0</v>
      </c>
      <c r="H31" s="125">
        <f t="shared" si="3"/>
        <v>150</v>
      </c>
      <c r="I31" s="125">
        <f t="shared" si="3"/>
        <v>137.5</v>
      </c>
      <c r="J31" s="8"/>
      <c r="K31" s="8"/>
      <c r="L31" s="18" t="s">
        <v>42</v>
      </c>
      <c r="M31" s="127">
        <v>2800</v>
      </c>
      <c r="N31" s="127">
        <v>2800</v>
      </c>
      <c r="O31" s="127">
        <v>2800</v>
      </c>
      <c r="P31" s="127">
        <v>2800</v>
      </c>
      <c r="Q31" s="133"/>
      <c r="R31" s="8"/>
      <c r="S31" s="8"/>
    </row>
    <row r="32" spans="4: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  <row r="33" spans="4:19" ht="13.15">
      <c r="D33" s="8"/>
      <c r="E33" s="8" t="s">
        <v>46</v>
      </c>
      <c r="F33" s="129">
        <f>SUM(F29:F31)</f>
        <v>222</v>
      </c>
      <c r="G33" s="129">
        <f t="shared" ref="G33:I33" si="4">SUM(G29:G31)</f>
        <v>90</v>
      </c>
      <c r="H33" s="129">
        <f t="shared" si="4"/>
        <v>150</v>
      </c>
      <c r="I33" s="129">
        <f t="shared" si="4"/>
        <v>232.5</v>
      </c>
      <c r="J33" s="8"/>
      <c r="K33" s="8" t="s">
        <v>162</v>
      </c>
      <c r="L33" s="8"/>
      <c r="M33" s="126">
        <f>SUMPRODUCT(M29:M31,L20:L22)</f>
        <v>12200</v>
      </c>
      <c r="N33" s="126">
        <f t="shared" ref="N33:P33" si="5">SUMPRODUCT(N29:N31,M20:M22)</f>
        <v>11400</v>
      </c>
      <c r="O33" s="126">
        <f t="shared" si="5"/>
        <v>16800</v>
      </c>
      <c r="P33" s="126">
        <f t="shared" si="5"/>
        <v>19800</v>
      </c>
      <c r="Q33" s="115"/>
      <c r="R33" s="8"/>
      <c r="S33" s="8"/>
    </row>
    <row r="34" spans="4:19" ht="13.15">
      <c r="D34" s="8"/>
      <c r="E34" s="8"/>
      <c r="F34" s="129" t="s">
        <v>155</v>
      </c>
      <c r="G34" s="129" t="s">
        <v>155</v>
      </c>
      <c r="H34" s="129" t="s">
        <v>155</v>
      </c>
      <c r="I34" s="129" t="s">
        <v>155</v>
      </c>
      <c r="J34" s="8"/>
      <c r="K34" s="8"/>
      <c r="L34" s="8"/>
      <c r="M34" s="115"/>
      <c r="N34" s="115"/>
      <c r="O34" s="115"/>
      <c r="P34" s="115"/>
      <c r="Q34" s="115"/>
      <c r="R34" s="8"/>
      <c r="S34" s="8"/>
    </row>
    <row r="35" spans="4:19" ht="13.15">
      <c r="D35" s="8"/>
      <c r="E35" s="8" t="s">
        <v>47</v>
      </c>
      <c r="F35" s="130">
        <v>220</v>
      </c>
      <c r="G35" s="130">
        <v>90</v>
      </c>
      <c r="H35" s="130">
        <v>150</v>
      </c>
      <c r="I35" s="130">
        <v>220</v>
      </c>
      <c r="J35" s="8"/>
      <c r="K35" s="8"/>
      <c r="L35" s="8"/>
      <c r="M35" s="8"/>
      <c r="N35" s="8"/>
      <c r="O35" s="8"/>
      <c r="P35" s="8"/>
      <c r="Q35" s="8"/>
      <c r="R35" s="8"/>
      <c r="S35" s="8"/>
    </row>
    <row r="36" spans="4:19" ht="13.15">
      <c r="D36" s="8"/>
      <c r="E36" s="8"/>
      <c r="F36" s="8"/>
      <c r="G36" s="8"/>
      <c r="H36" s="8"/>
      <c r="I36" s="8"/>
      <c r="J36" s="8"/>
      <c r="K36" s="8"/>
      <c r="L36" s="8"/>
      <c r="M36" s="128">
        <f>SUM(M33:P33)</f>
        <v>60200</v>
      </c>
      <c r="N36" s="115" t="s">
        <v>48</v>
      </c>
      <c r="O36" s="115" t="s">
        <v>49</v>
      </c>
      <c r="P36" s="115" t="s">
        <v>163</v>
      </c>
      <c r="Q36" s="8"/>
      <c r="R36" s="8"/>
      <c r="S36" s="8"/>
    </row>
    <row r="37" spans="4: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</row>
    <row r="38" spans="4: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</row>
    <row r="39" spans="4: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spans="4: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9E38E-7369-4E7C-95A7-4CCA814799C5}">
  <dimension ref="A1:N22"/>
  <sheetViews>
    <sheetView workbookViewId="0">
      <selection activeCell="I16" sqref="I16"/>
    </sheetView>
  </sheetViews>
  <sheetFormatPr defaultRowHeight="13.5"/>
  <cols>
    <col min="5" max="5" width="15.6875" customWidth="1"/>
    <col min="10" max="10" width="14.125" customWidth="1"/>
    <col min="12" max="12" width="15.1875" customWidth="1"/>
  </cols>
  <sheetData>
    <row r="1" spans="1:13">
      <c r="A1" t="s">
        <v>65</v>
      </c>
    </row>
    <row r="2" spans="1:13">
      <c r="A2" t="s">
        <v>64</v>
      </c>
    </row>
    <row r="3" spans="1:13">
      <c r="A3" t="s">
        <v>63</v>
      </c>
    </row>
    <row r="4" spans="1:13">
      <c r="A4" t="s">
        <v>62</v>
      </c>
    </row>
    <row r="5" spans="1:13">
      <c r="A5" t="s">
        <v>61</v>
      </c>
    </row>
    <row r="8" spans="1:13">
      <c r="A8" s="25"/>
      <c r="B8" s="25" t="s">
        <v>59</v>
      </c>
      <c r="C8" s="25" t="s">
        <v>58</v>
      </c>
      <c r="D8" s="25" t="s">
        <v>57</v>
      </c>
      <c r="E8" s="24" t="s">
        <v>165</v>
      </c>
    </row>
    <row r="9" spans="1:13">
      <c r="A9" s="25" t="s">
        <v>56</v>
      </c>
      <c r="B9" s="25">
        <v>24</v>
      </c>
      <c r="C9" s="25">
        <v>12</v>
      </c>
      <c r="D9" s="25">
        <v>18</v>
      </c>
      <c r="E9" s="134">
        <v>0</v>
      </c>
    </row>
    <row r="10" spans="1:13">
      <c r="A10" s="25" t="s">
        <v>55</v>
      </c>
      <c r="B10" s="25">
        <v>18</v>
      </c>
      <c r="C10" s="25">
        <v>20</v>
      </c>
      <c r="D10" s="25">
        <v>16</v>
      </c>
      <c r="E10" s="134">
        <v>0</v>
      </c>
    </row>
    <row r="11" spans="1:13">
      <c r="A11" s="25" t="s">
        <v>54</v>
      </c>
      <c r="B11" s="25">
        <v>10</v>
      </c>
      <c r="C11" s="25">
        <v>8</v>
      </c>
      <c r="D11" s="25">
        <v>12</v>
      </c>
      <c r="E11" s="134">
        <v>0</v>
      </c>
      <c r="F11" t="s">
        <v>60</v>
      </c>
    </row>
    <row r="12" spans="1:13" ht="13.9">
      <c r="A12" s="25" t="s">
        <v>53</v>
      </c>
      <c r="B12" s="25">
        <v>16</v>
      </c>
      <c r="C12" s="25">
        <v>14</v>
      </c>
      <c r="D12" s="25">
        <v>6</v>
      </c>
      <c r="E12" s="24">
        <v>0</v>
      </c>
      <c r="G12" s="24" t="s">
        <v>59</v>
      </c>
      <c r="H12" s="24" t="s">
        <v>58</v>
      </c>
      <c r="I12" s="24" t="s">
        <v>57</v>
      </c>
      <c r="J12" s="24" t="s">
        <v>250</v>
      </c>
      <c r="K12" s="7" t="s">
        <v>51</v>
      </c>
    </row>
    <row r="13" spans="1:13" ht="13.9">
      <c r="F13" s="24" t="s">
        <v>56</v>
      </c>
      <c r="G13" s="139">
        <v>0</v>
      </c>
      <c r="H13" s="139">
        <v>1</v>
      </c>
      <c r="I13" s="139">
        <v>0</v>
      </c>
      <c r="J13" s="139">
        <v>0</v>
      </c>
      <c r="K13" s="137">
        <f>SUM(G13:J13)</f>
        <v>1</v>
      </c>
      <c r="L13" s="109" t="s">
        <v>52</v>
      </c>
      <c r="M13" s="138">
        <v>1</v>
      </c>
    </row>
    <row r="14" spans="1:13" ht="13.9">
      <c r="F14" s="24" t="s">
        <v>55</v>
      </c>
      <c r="G14" s="139">
        <v>0</v>
      </c>
      <c r="H14" s="139">
        <v>0</v>
      </c>
      <c r="I14" s="139">
        <v>0</v>
      </c>
      <c r="J14" s="139">
        <v>1</v>
      </c>
      <c r="K14" s="137">
        <f t="shared" ref="K14:K16" si="0">SUM(G14:J14)</f>
        <v>1</v>
      </c>
      <c r="L14" s="109" t="s">
        <v>52</v>
      </c>
      <c r="M14" s="138">
        <v>1</v>
      </c>
    </row>
    <row r="15" spans="1:13" ht="13.9">
      <c r="F15" s="24" t="s">
        <v>54</v>
      </c>
      <c r="G15" s="139">
        <v>1</v>
      </c>
      <c r="H15" s="139">
        <v>0</v>
      </c>
      <c r="I15" s="139">
        <v>0</v>
      </c>
      <c r="J15" s="139">
        <v>0</v>
      </c>
      <c r="K15" s="137">
        <f t="shared" si="0"/>
        <v>1</v>
      </c>
      <c r="L15" s="109" t="s">
        <v>52</v>
      </c>
      <c r="M15" s="138">
        <v>1</v>
      </c>
    </row>
    <row r="16" spans="1:13" ht="13.9">
      <c r="F16" s="24" t="s">
        <v>53</v>
      </c>
      <c r="G16" s="139">
        <v>0</v>
      </c>
      <c r="H16" s="139">
        <v>0</v>
      </c>
      <c r="I16" s="139">
        <v>1</v>
      </c>
      <c r="J16" s="139">
        <v>0</v>
      </c>
      <c r="K16" s="137">
        <f t="shared" si="0"/>
        <v>1</v>
      </c>
      <c r="L16" s="109" t="s">
        <v>52</v>
      </c>
      <c r="M16" s="138">
        <v>1</v>
      </c>
    </row>
    <row r="17" spans="6:14" ht="13.9">
      <c r="F17" s="7" t="s">
        <v>51</v>
      </c>
      <c r="G17" s="135">
        <f>SUM(G13:G16)</f>
        <v>1</v>
      </c>
      <c r="H17" s="135">
        <f>SUM(H13:H16)</f>
        <v>1</v>
      </c>
      <c r="I17" s="135">
        <f>SUM(I13:I16)</f>
        <v>1</v>
      </c>
      <c r="J17" s="135">
        <f>SUM(J13:J16)</f>
        <v>1</v>
      </c>
    </row>
    <row r="18" spans="6:14" ht="13.9">
      <c r="G18" s="109" t="s">
        <v>52</v>
      </c>
      <c r="H18" s="109" t="s">
        <v>52</v>
      </c>
      <c r="I18" s="109" t="s">
        <v>52</v>
      </c>
      <c r="J18" s="109" t="s">
        <v>52</v>
      </c>
      <c r="K18" s="22"/>
    </row>
    <row r="19" spans="6:14" ht="13.9">
      <c r="G19" s="136">
        <v>1</v>
      </c>
      <c r="H19" s="136">
        <v>1</v>
      </c>
      <c r="I19" s="136">
        <v>1</v>
      </c>
      <c r="J19" s="136">
        <v>1</v>
      </c>
    </row>
    <row r="21" spans="6:14" ht="13.9">
      <c r="M21" s="40" t="s">
        <v>164</v>
      </c>
    </row>
    <row r="22" spans="6:14" ht="13.9">
      <c r="L22" s="40" t="s">
        <v>8</v>
      </c>
      <c r="M22" s="140">
        <f>SUMPRODUCT(B9:E12,G13:J16)</f>
        <v>28</v>
      </c>
      <c r="N22" s="40" t="s">
        <v>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558D2-F1D9-49CC-8218-18D87308AEE1}">
  <dimension ref="A1:Q21"/>
  <sheetViews>
    <sheetView workbookViewId="0">
      <selection activeCell="G20" sqref="G20"/>
    </sheetView>
  </sheetViews>
  <sheetFormatPr defaultColWidth="9" defaultRowHeight="12.75"/>
  <cols>
    <col min="1" max="16384" width="9" style="14"/>
  </cols>
  <sheetData>
    <row r="1" spans="1:17">
      <c r="A1" s="26" t="s">
        <v>66</v>
      </c>
    </row>
    <row r="2" spans="1:17">
      <c r="A2" s="27" t="s">
        <v>67</v>
      </c>
    </row>
    <row r="3" spans="1:17">
      <c r="A3" s="26" t="s">
        <v>68</v>
      </c>
    </row>
    <row r="4" spans="1:17">
      <c r="A4" s="27" t="s">
        <v>69</v>
      </c>
    </row>
    <row r="5" spans="1:17">
      <c r="A5" s="27" t="s">
        <v>70</v>
      </c>
    </row>
    <row r="6" spans="1:17">
      <c r="A6" s="27" t="s">
        <v>71</v>
      </c>
    </row>
    <row r="7" spans="1:17">
      <c r="A7" s="27"/>
    </row>
    <row r="9" spans="1:17" ht="13.15">
      <c r="F9" s="28" t="s">
        <v>72</v>
      </c>
      <c r="G9" s="14" t="s">
        <v>73</v>
      </c>
      <c r="M9" s="28"/>
    </row>
    <row r="10" spans="1:17">
      <c r="A10" s="236" t="s">
        <v>75</v>
      </c>
      <c r="B10" s="236" t="s">
        <v>76</v>
      </c>
      <c r="C10" s="236"/>
      <c r="F10" s="236" t="s">
        <v>75</v>
      </c>
      <c r="G10" s="236" t="s">
        <v>76</v>
      </c>
      <c r="H10" s="236"/>
      <c r="M10" s="235"/>
      <c r="N10" s="235"/>
      <c r="O10" s="235"/>
    </row>
    <row r="11" spans="1:17" ht="13.15">
      <c r="A11" s="236"/>
      <c r="B11" s="16" t="s">
        <v>36</v>
      </c>
      <c r="C11" s="16" t="s">
        <v>37</v>
      </c>
      <c r="F11" s="236"/>
      <c r="G11" s="16" t="s">
        <v>36</v>
      </c>
      <c r="H11" s="16" t="s">
        <v>37</v>
      </c>
      <c r="I11" s="29" t="s">
        <v>51</v>
      </c>
      <c r="M11" s="235"/>
      <c r="N11" s="32"/>
      <c r="O11" s="32"/>
      <c r="P11" s="29"/>
    </row>
    <row r="12" spans="1:17" ht="13.15">
      <c r="A12" s="16" t="s">
        <v>77</v>
      </c>
      <c r="B12" s="30">
        <v>0.8</v>
      </c>
      <c r="C12" s="30">
        <v>0.6</v>
      </c>
      <c r="F12" s="16" t="s">
        <v>77</v>
      </c>
      <c r="G12" s="223">
        <v>0</v>
      </c>
      <c r="H12" s="223">
        <v>1</v>
      </c>
      <c r="I12" s="229">
        <f t="shared" ref="I12:I17" si="0">SUM(G12:H12)</f>
        <v>1</v>
      </c>
      <c r="J12" s="32" t="s">
        <v>52</v>
      </c>
      <c r="K12" s="228">
        <v>1</v>
      </c>
      <c r="M12" s="32"/>
      <c r="N12" s="227"/>
      <c r="O12" s="227"/>
      <c r="P12" s="31"/>
      <c r="Q12" s="32"/>
    </row>
    <row r="13" spans="1:17" ht="13.15">
      <c r="A13" s="16" t="s">
        <v>78</v>
      </c>
      <c r="B13" s="30">
        <v>2</v>
      </c>
      <c r="C13" s="30">
        <v>1.5</v>
      </c>
      <c r="F13" s="16" t="s">
        <v>78</v>
      </c>
      <c r="G13" s="223">
        <v>0</v>
      </c>
      <c r="H13" s="223">
        <v>1</v>
      </c>
      <c r="I13" s="229">
        <f t="shared" si="0"/>
        <v>1</v>
      </c>
      <c r="J13" s="32" t="s">
        <v>52</v>
      </c>
      <c r="K13" s="228">
        <v>1</v>
      </c>
      <c r="M13" s="32"/>
      <c r="N13" s="227"/>
      <c r="O13" s="227"/>
      <c r="P13" s="31"/>
      <c r="Q13" s="32"/>
    </row>
    <row r="14" spans="1:17" ht="13.15">
      <c r="A14" s="16" t="s">
        <v>79</v>
      </c>
      <c r="B14" s="30">
        <v>0.7</v>
      </c>
      <c r="C14" s="30">
        <v>0.6</v>
      </c>
      <c r="F14" s="16" t="s">
        <v>79</v>
      </c>
      <c r="G14" s="223">
        <v>0</v>
      </c>
      <c r="H14" s="223">
        <v>1</v>
      </c>
      <c r="I14" s="229">
        <f t="shared" si="0"/>
        <v>1</v>
      </c>
      <c r="J14" s="32" t="s">
        <v>52</v>
      </c>
      <c r="K14" s="228">
        <v>1</v>
      </c>
      <c r="M14" s="32"/>
      <c r="N14" s="227"/>
      <c r="O14" s="227"/>
      <c r="P14" s="31"/>
      <c r="Q14" s="32"/>
    </row>
    <row r="15" spans="1:17" ht="13.15">
      <c r="A15" s="16" t="s">
        <v>80</v>
      </c>
      <c r="B15" s="30">
        <v>0.4</v>
      </c>
      <c r="C15" s="30">
        <v>0.2</v>
      </c>
      <c r="F15" s="16" t="s">
        <v>80</v>
      </c>
      <c r="G15" s="223">
        <v>0</v>
      </c>
      <c r="H15" s="223">
        <v>1</v>
      </c>
      <c r="I15" s="229">
        <f t="shared" si="0"/>
        <v>1</v>
      </c>
      <c r="J15" s="32" t="s">
        <v>52</v>
      </c>
      <c r="K15" s="228">
        <v>1</v>
      </c>
      <c r="M15" s="32"/>
      <c r="N15" s="227"/>
      <c r="O15" s="227"/>
      <c r="P15" s="31"/>
      <c r="Q15" s="32"/>
    </row>
    <row r="16" spans="1:17" ht="13.15">
      <c r="A16" s="16" t="s">
        <v>81</v>
      </c>
      <c r="B16" s="30">
        <v>0.2</v>
      </c>
      <c r="C16" s="30">
        <v>0.4</v>
      </c>
      <c r="F16" s="16" t="s">
        <v>81</v>
      </c>
      <c r="G16" s="223">
        <v>1</v>
      </c>
      <c r="H16" s="223">
        <v>0</v>
      </c>
      <c r="I16" s="229">
        <f t="shared" si="0"/>
        <v>1</v>
      </c>
      <c r="J16" s="32" t="s">
        <v>52</v>
      </c>
      <c r="K16" s="228">
        <v>1</v>
      </c>
      <c r="M16" s="32"/>
      <c r="N16" s="227"/>
      <c r="O16" s="227"/>
      <c r="P16" s="31"/>
      <c r="Q16" s="32"/>
    </row>
    <row r="17" spans="1:17" ht="13.15">
      <c r="A17" s="16" t="s">
        <v>82</v>
      </c>
      <c r="B17" s="30">
        <v>0.3</v>
      </c>
      <c r="C17" s="30">
        <v>0.5</v>
      </c>
      <c r="F17" s="16" t="s">
        <v>82</v>
      </c>
      <c r="G17" s="223">
        <v>1</v>
      </c>
      <c r="H17" s="223">
        <v>0</v>
      </c>
      <c r="I17" s="229">
        <f t="shared" si="0"/>
        <v>1</v>
      </c>
      <c r="J17" s="32" t="s">
        <v>52</v>
      </c>
      <c r="K17" s="228">
        <v>1</v>
      </c>
      <c r="M17" s="32"/>
      <c r="N17" s="227"/>
      <c r="O17" s="227"/>
      <c r="P17" s="31"/>
      <c r="Q17" s="32"/>
    </row>
    <row r="18" spans="1:17" ht="13.15">
      <c r="F18" s="29" t="s">
        <v>51</v>
      </c>
      <c r="G18" s="31">
        <f>SUM(G12:G17)</f>
        <v>2</v>
      </c>
      <c r="H18" s="31">
        <f>SUM(H12:H17)</f>
        <v>4</v>
      </c>
      <c r="M18" s="29"/>
      <c r="N18" s="31"/>
      <c r="O18" s="31"/>
    </row>
    <row r="20" spans="1:17" ht="13.15">
      <c r="F20" s="14" t="s">
        <v>83</v>
      </c>
      <c r="G20" s="33">
        <f>SUMPRODUCT($B$12:$C$17,$G$12:$H$17)</f>
        <v>3.4000000000000004</v>
      </c>
      <c r="H20" s="29" t="s">
        <v>73</v>
      </c>
      <c r="I20" s="29" t="s">
        <v>50</v>
      </c>
    </row>
    <row r="21" spans="1:17" ht="13.15">
      <c r="G21" s="33"/>
      <c r="H21" s="29"/>
      <c r="I21" s="29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3B8C-3D0E-4FFF-B65E-7D63124772FE}">
  <dimension ref="A1:Q21"/>
  <sheetViews>
    <sheetView workbookViewId="0">
      <selection activeCell="I35" sqref="I35"/>
    </sheetView>
  </sheetViews>
  <sheetFormatPr defaultColWidth="9" defaultRowHeight="12.75"/>
  <cols>
    <col min="1" max="16384" width="9" style="14"/>
  </cols>
  <sheetData>
    <row r="1" spans="1:17">
      <c r="A1" s="26" t="s">
        <v>66</v>
      </c>
    </row>
    <row r="2" spans="1:17">
      <c r="A2" s="27" t="s">
        <v>67</v>
      </c>
    </row>
    <row r="3" spans="1:17">
      <c r="A3" s="26" t="s">
        <v>68</v>
      </c>
    </row>
    <row r="4" spans="1:17">
      <c r="A4" s="27" t="s">
        <v>69</v>
      </c>
    </row>
    <row r="5" spans="1:17">
      <c r="A5" s="27" t="s">
        <v>70</v>
      </c>
    </row>
    <row r="6" spans="1:17">
      <c r="A6" s="27" t="s">
        <v>71</v>
      </c>
    </row>
    <row r="7" spans="1:17">
      <c r="A7" s="27"/>
    </row>
    <row r="9" spans="1:17" ht="13.15">
      <c r="F9" s="28" t="s">
        <v>72</v>
      </c>
      <c r="G9" s="14" t="s">
        <v>74</v>
      </c>
      <c r="M9" s="28"/>
    </row>
    <row r="10" spans="1:17">
      <c r="A10" s="236" t="s">
        <v>75</v>
      </c>
      <c r="B10" s="236" t="s">
        <v>76</v>
      </c>
      <c r="C10" s="236"/>
      <c r="F10" s="236" t="s">
        <v>75</v>
      </c>
      <c r="G10" s="236" t="s">
        <v>76</v>
      </c>
      <c r="H10" s="236"/>
      <c r="M10" s="235"/>
      <c r="N10" s="235"/>
      <c r="O10" s="235"/>
    </row>
    <row r="11" spans="1:17" ht="13.15">
      <c r="A11" s="236"/>
      <c r="B11" s="16" t="s">
        <v>36</v>
      </c>
      <c r="C11" s="16" t="s">
        <v>37</v>
      </c>
      <c r="F11" s="236"/>
      <c r="G11" s="16" t="s">
        <v>36</v>
      </c>
      <c r="H11" s="16" t="s">
        <v>37</v>
      </c>
      <c r="I11" s="29" t="s">
        <v>51</v>
      </c>
      <c r="M11" s="235"/>
      <c r="N11" s="32"/>
      <c r="O11" s="32"/>
      <c r="P11" s="29"/>
    </row>
    <row r="12" spans="1:17" ht="13.15">
      <c r="A12" s="16" t="s">
        <v>77</v>
      </c>
      <c r="B12" s="30">
        <v>0.8</v>
      </c>
      <c r="C12" s="30">
        <v>0.6</v>
      </c>
      <c r="F12" s="16" t="s">
        <v>77</v>
      </c>
      <c r="G12" s="223">
        <v>0</v>
      </c>
      <c r="H12" s="223">
        <v>1</v>
      </c>
      <c r="I12" s="229">
        <f t="shared" ref="I12:I17" si="0">SUM(G12:H12)</f>
        <v>1</v>
      </c>
      <c r="J12" s="32" t="s">
        <v>52</v>
      </c>
      <c r="K12" s="230">
        <v>1</v>
      </c>
      <c r="M12" s="32"/>
      <c r="N12" s="227"/>
      <c r="O12" s="227"/>
      <c r="P12" s="31"/>
      <c r="Q12" s="32"/>
    </row>
    <row r="13" spans="1:17" ht="13.15">
      <c r="A13" s="16" t="s">
        <v>78</v>
      </c>
      <c r="B13" s="30">
        <v>2</v>
      </c>
      <c r="C13" s="30">
        <v>1.5</v>
      </c>
      <c r="F13" s="16" t="s">
        <v>78</v>
      </c>
      <c r="G13" s="223">
        <v>0</v>
      </c>
      <c r="H13" s="223">
        <v>1</v>
      </c>
      <c r="I13" s="229">
        <f t="shared" si="0"/>
        <v>1</v>
      </c>
      <c r="J13" s="32" t="s">
        <v>52</v>
      </c>
      <c r="K13" s="230">
        <v>1</v>
      </c>
      <c r="M13" s="32"/>
      <c r="N13" s="227"/>
      <c r="O13" s="227"/>
      <c r="P13" s="31"/>
      <c r="Q13" s="32"/>
    </row>
    <row r="14" spans="1:17" ht="13.15">
      <c r="A14" s="16" t="s">
        <v>79</v>
      </c>
      <c r="B14" s="30">
        <v>0.7</v>
      </c>
      <c r="C14" s="30">
        <v>0.6</v>
      </c>
      <c r="F14" s="16" t="s">
        <v>79</v>
      </c>
      <c r="G14" s="223">
        <v>1</v>
      </c>
      <c r="H14" s="223">
        <v>0</v>
      </c>
      <c r="I14" s="229">
        <f t="shared" si="0"/>
        <v>1</v>
      </c>
      <c r="J14" s="32" t="s">
        <v>52</v>
      </c>
      <c r="K14" s="230">
        <v>1</v>
      </c>
      <c r="M14" s="32"/>
      <c r="N14" s="227"/>
      <c r="O14" s="227"/>
      <c r="P14" s="31"/>
      <c r="Q14" s="32"/>
    </row>
    <row r="15" spans="1:17" ht="13.15">
      <c r="A15" s="16" t="s">
        <v>80</v>
      </c>
      <c r="B15" s="30">
        <v>0.4</v>
      </c>
      <c r="C15" s="30">
        <v>0.2</v>
      </c>
      <c r="F15" s="16" t="s">
        <v>80</v>
      </c>
      <c r="G15" s="223">
        <v>0</v>
      </c>
      <c r="H15" s="223">
        <v>1</v>
      </c>
      <c r="I15" s="229">
        <f t="shared" si="0"/>
        <v>1</v>
      </c>
      <c r="J15" s="32" t="s">
        <v>52</v>
      </c>
      <c r="K15" s="230">
        <v>1</v>
      </c>
      <c r="M15" s="32"/>
      <c r="N15" s="227"/>
      <c r="O15" s="227"/>
      <c r="P15" s="31"/>
      <c r="Q15" s="32"/>
    </row>
    <row r="16" spans="1:17" ht="13.15">
      <c r="A16" s="16" t="s">
        <v>81</v>
      </c>
      <c r="B16" s="30">
        <v>0.2</v>
      </c>
      <c r="C16" s="30">
        <v>0.4</v>
      </c>
      <c r="F16" s="16" t="s">
        <v>81</v>
      </c>
      <c r="G16" s="223">
        <v>1</v>
      </c>
      <c r="H16" s="223">
        <v>0</v>
      </c>
      <c r="I16" s="229">
        <f t="shared" si="0"/>
        <v>1</v>
      </c>
      <c r="J16" s="32" t="s">
        <v>52</v>
      </c>
      <c r="K16" s="230">
        <v>1</v>
      </c>
      <c r="M16" s="32"/>
      <c r="N16" s="227"/>
      <c r="O16" s="227"/>
      <c r="P16" s="31"/>
      <c r="Q16" s="32"/>
    </row>
    <row r="17" spans="1:17" ht="13.15">
      <c r="A17" s="16" t="s">
        <v>82</v>
      </c>
      <c r="B17" s="30">
        <v>0.3</v>
      </c>
      <c r="C17" s="30">
        <v>0.5</v>
      </c>
      <c r="F17" s="16" t="s">
        <v>82</v>
      </c>
      <c r="G17" s="223">
        <v>1</v>
      </c>
      <c r="H17" s="223">
        <v>0</v>
      </c>
      <c r="I17" s="229">
        <f t="shared" si="0"/>
        <v>1</v>
      </c>
      <c r="J17" s="32" t="s">
        <v>52</v>
      </c>
      <c r="K17" s="230">
        <v>1</v>
      </c>
      <c r="M17" s="32"/>
      <c r="N17" s="227"/>
      <c r="O17" s="227"/>
      <c r="P17" s="31"/>
      <c r="Q17" s="32"/>
    </row>
    <row r="18" spans="1:17" ht="13.15">
      <c r="F18" s="29" t="s">
        <v>51</v>
      </c>
      <c r="G18" s="229">
        <f>SUM(G12:G17)</f>
        <v>3</v>
      </c>
      <c r="H18" s="229">
        <f>SUM(H12:H17)</f>
        <v>3</v>
      </c>
      <c r="M18" s="29"/>
      <c r="N18" s="31"/>
      <c r="O18" s="31"/>
    </row>
    <row r="19" spans="1:17" ht="13.15">
      <c r="F19" s="224" t="s">
        <v>52</v>
      </c>
      <c r="G19" s="225">
        <v>3</v>
      </c>
      <c r="H19" s="225">
        <v>3</v>
      </c>
    </row>
    <row r="20" spans="1:17" ht="13.15">
      <c r="F20" s="14" t="s">
        <v>83</v>
      </c>
      <c r="G20" s="226">
        <f>SUMPRODUCT($B$12:$C$17,$G$12:$H$17)</f>
        <v>3.5</v>
      </c>
      <c r="H20" s="29" t="s">
        <v>74</v>
      </c>
      <c r="I20" s="29" t="s">
        <v>50</v>
      </c>
    </row>
    <row r="21" spans="1:17" ht="13.15">
      <c r="G21" s="33"/>
      <c r="H21" s="29"/>
      <c r="I21" s="29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9738E-AEB1-4957-82B5-8B06FC70DA44}">
  <dimension ref="A1:AB32"/>
  <sheetViews>
    <sheetView workbookViewId="0">
      <selection activeCell="F26" sqref="F26"/>
    </sheetView>
  </sheetViews>
  <sheetFormatPr defaultColWidth="9" defaultRowHeight="14.25"/>
  <cols>
    <col min="1" max="1" width="19" style="143" customWidth="1"/>
    <col min="2" max="2" width="9" style="143"/>
    <col min="3" max="3" width="4.875" style="143" customWidth="1"/>
    <col min="4" max="4" width="5.875" style="143" customWidth="1"/>
    <col min="5" max="16384" width="9" style="143"/>
  </cols>
  <sheetData>
    <row r="1" spans="1:28">
      <c r="A1" s="143" t="s">
        <v>166</v>
      </c>
      <c r="B1" s="162">
        <v>5</v>
      </c>
    </row>
    <row r="3" spans="1:28">
      <c r="C3" s="144" t="s">
        <v>167</v>
      </c>
      <c r="J3" s="143" t="s">
        <v>168</v>
      </c>
      <c r="R3" s="143" t="s">
        <v>169</v>
      </c>
      <c r="AA3" s="145" t="s">
        <v>170</v>
      </c>
    </row>
    <row r="4" spans="1:28">
      <c r="A4" s="143" t="s">
        <v>171</v>
      </c>
      <c r="B4" s="143" t="s">
        <v>172</v>
      </c>
      <c r="C4" s="163">
        <v>0</v>
      </c>
      <c r="D4" s="163">
        <v>1</v>
      </c>
      <c r="E4" s="163">
        <v>2</v>
      </c>
      <c r="F4" s="163">
        <v>3</v>
      </c>
      <c r="G4" s="163">
        <v>4</v>
      </c>
      <c r="H4" s="163">
        <v>5</v>
      </c>
      <c r="J4" s="143" t="s">
        <v>5</v>
      </c>
      <c r="K4" s="163">
        <v>0</v>
      </c>
      <c r="L4" s="163">
        <v>1</v>
      </c>
      <c r="M4" s="163">
        <v>2</v>
      </c>
      <c r="N4" s="163">
        <v>3</v>
      </c>
      <c r="O4" s="163">
        <v>4</v>
      </c>
      <c r="P4" s="163">
        <v>5</v>
      </c>
      <c r="Q4" s="145" t="s">
        <v>46</v>
      </c>
      <c r="R4" s="143" t="s">
        <v>173</v>
      </c>
      <c r="S4" s="163">
        <v>0</v>
      </c>
      <c r="T4" s="163">
        <v>1</v>
      </c>
      <c r="U4" s="163">
        <v>2</v>
      </c>
      <c r="V4" s="163">
        <v>3</v>
      </c>
      <c r="W4" s="163">
        <v>4</v>
      </c>
      <c r="X4" s="163">
        <v>5</v>
      </c>
      <c r="Y4" s="143" t="s">
        <v>46</v>
      </c>
      <c r="AA4" s="143" t="s">
        <v>174</v>
      </c>
    </row>
    <row r="5" spans="1:28">
      <c r="A5" s="147" t="s">
        <v>167</v>
      </c>
      <c r="B5" s="163">
        <v>0</v>
      </c>
      <c r="C5" s="148">
        <v>1000</v>
      </c>
      <c r="D5" s="149">
        <v>10.8</v>
      </c>
      <c r="E5" s="150">
        <v>38.799999999999997</v>
      </c>
      <c r="F5" s="150">
        <v>57.3</v>
      </c>
      <c r="G5" s="150">
        <v>5.4</v>
      </c>
      <c r="H5" s="150">
        <v>37.4</v>
      </c>
      <c r="J5" s="163">
        <v>0</v>
      </c>
      <c r="K5" s="164">
        <v>0</v>
      </c>
      <c r="L5" s="164">
        <v>20</v>
      </c>
      <c r="M5" s="164">
        <v>20</v>
      </c>
      <c r="N5" s="164">
        <v>0</v>
      </c>
      <c r="O5" s="164">
        <v>10</v>
      </c>
      <c r="P5" s="164">
        <v>0</v>
      </c>
      <c r="Q5" s="220">
        <f>SUM(K5:P5)</f>
        <v>50</v>
      </c>
      <c r="R5" s="163">
        <v>0</v>
      </c>
      <c r="S5" s="165">
        <v>0</v>
      </c>
      <c r="T5" s="165">
        <v>1</v>
      </c>
      <c r="U5" s="165">
        <v>1</v>
      </c>
      <c r="V5" s="165">
        <v>0</v>
      </c>
      <c r="W5" s="165">
        <v>1</v>
      </c>
      <c r="X5" s="165">
        <v>0</v>
      </c>
      <c r="Y5" s="153">
        <f>SUM(S5:X5)</f>
        <v>3</v>
      </c>
      <c r="Z5" s="154" t="s">
        <v>52</v>
      </c>
      <c r="AA5" s="154">
        <f>B13</f>
        <v>3</v>
      </c>
    </row>
    <row r="6" spans="1:28">
      <c r="B6" s="163">
        <v>1</v>
      </c>
      <c r="C6" s="149">
        <v>10.8</v>
      </c>
      <c r="D6" s="148">
        <v>1000</v>
      </c>
      <c r="E6" s="150">
        <v>26.4</v>
      </c>
      <c r="F6" s="150">
        <v>50.7</v>
      </c>
      <c r="G6" s="150">
        <v>14.4</v>
      </c>
      <c r="H6" s="150">
        <v>25.1</v>
      </c>
      <c r="J6" s="163">
        <v>1</v>
      </c>
      <c r="K6" s="164">
        <v>0</v>
      </c>
      <c r="L6" s="164">
        <v>0</v>
      </c>
      <c r="M6" s="164">
        <v>0</v>
      </c>
      <c r="N6" s="164">
        <v>12.000000000000002</v>
      </c>
      <c r="O6" s="164">
        <v>0</v>
      </c>
      <c r="P6" s="164">
        <v>0</v>
      </c>
      <c r="Q6" s="220">
        <f t="shared" ref="Q6:Q9" si="0">SUM(K6:P6)</f>
        <v>12.000000000000002</v>
      </c>
      <c r="R6" s="163">
        <v>1</v>
      </c>
      <c r="S6" s="165">
        <v>0</v>
      </c>
      <c r="T6" s="165">
        <v>0</v>
      </c>
      <c r="U6" s="165">
        <v>0</v>
      </c>
      <c r="V6" s="165">
        <v>1</v>
      </c>
      <c r="W6" s="165">
        <v>0</v>
      </c>
      <c r="X6" s="165">
        <v>0</v>
      </c>
      <c r="Y6" s="155">
        <f>SUM(S6:X6)</f>
        <v>1</v>
      </c>
      <c r="Z6" s="156" t="s">
        <v>52</v>
      </c>
      <c r="AA6" s="156">
        <v>1</v>
      </c>
      <c r="AB6" s="145" t="s">
        <v>175</v>
      </c>
    </row>
    <row r="7" spans="1:28">
      <c r="B7" s="163">
        <v>2</v>
      </c>
      <c r="C7" s="150">
        <v>38.799999999999997</v>
      </c>
      <c r="D7" s="150">
        <v>26.4</v>
      </c>
      <c r="E7" s="148">
        <v>1000</v>
      </c>
      <c r="F7" s="149">
        <v>24</v>
      </c>
      <c r="G7" s="149">
        <v>38.9</v>
      </c>
      <c r="H7" s="149">
        <v>11.4</v>
      </c>
      <c r="J7" s="163">
        <v>2</v>
      </c>
      <c r="K7" s="164">
        <v>0</v>
      </c>
      <c r="L7" s="164">
        <v>0</v>
      </c>
      <c r="M7" s="164">
        <v>0</v>
      </c>
      <c r="N7" s="164">
        <v>0</v>
      </c>
      <c r="O7" s="164">
        <v>0</v>
      </c>
      <c r="P7" s="164">
        <v>15.000000000000002</v>
      </c>
      <c r="Q7" s="220">
        <f t="shared" si="0"/>
        <v>15.000000000000002</v>
      </c>
      <c r="R7" s="163">
        <v>2</v>
      </c>
      <c r="S7" s="165">
        <v>0</v>
      </c>
      <c r="T7" s="165">
        <v>0</v>
      </c>
      <c r="U7" s="165">
        <v>0</v>
      </c>
      <c r="V7" s="165">
        <v>0</v>
      </c>
      <c r="W7" s="165">
        <v>0</v>
      </c>
      <c r="X7" s="165">
        <v>1</v>
      </c>
      <c r="Y7" s="155">
        <f t="shared" ref="Y7:Y10" si="1">SUM(S7:X7)</f>
        <v>1</v>
      </c>
      <c r="Z7" s="156" t="s">
        <v>52</v>
      </c>
      <c r="AA7" s="156">
        <v>1</v>
      </c>
    </row>
    <row r="8" spans="1:28">
      <c r="B8" s="163">
        <v>3</v>
      </c>
      <c r="C8" s="150">
        <v>57.3</v>
      </c>
      <c r="D8" s="150">
        <v>50.7</v>
      </c>
      <c r="E8" s="149">
        <v>24</v>
      </c>
      <c r="F8" s="148">
        <v>1000</v>
      </c>
      <c r="G8" s="149">
        <v>63.8</v>
      </c>
      <c r="H8" s="149">
        <v>33.6</v>
      </c>
      <c r="J8" s="163">
        <v>3</v>
      </c>
      <c r="K8" s="164">
        <v>0</v>
      </c>
      <c r="L8" s="164">
        <v>0</v>
      </c>
      <c r="M8" s="164">
        <v>0</v>
      </c>
      <c r="N8" s="164">
        <v>0</v>
      </c>
      <c r="O8" s="164">
        <v>0</v>
      </c>
      <c r="P8" s="164">
        <v>0</v>
      </c>
      <c r="Q8" s="220">
        <f t="shared" si="0"/>
        <v>0</v>
      </c>
      <c r="R8" s="163">
        <v>3</v>
      </c>
      <c r="S8" s="165">
        <v>1</v>
      </c>
      <c r="T8" s="165">
        <v>0</v>
      </c>
      <c r="U8" s="165">
        <v>0</v>
      </c>
      <c r="V8" s="165">
        <v>0</v>
      </c>
      <c r="W8" s="165">
        <v>0</v>
      </c>
      <c r="X8" s="165">
        <v>0</v>
      </c>
      <c r="Y8" s="155">
        <f t="shared" si="1"/>
        <v>1</v>
      </c>
      <c r="Z8" s="156" t="s">
        <v>52</v>
      </c>
      <c r="AA8" s="156">
        <v>1</v>
      </c>
    </row>
    <row r="9" spans="1:28">
      <c r="B9" s="163">
        <v>4</v>
      </c>
      <c r="C9" s="150">
        <v>5.4</v>
      </c>
      <c r="D9" s="150">
        <v>14.4</v>
      </c>
      <c r="E9" s="149">
        <v>38.9</v>
      </c>
      <c r="F9" s="149">
        <v>63.8</v>
      </c>
      <c r="G9" s="148">
        <v>1000</v>
      </c>
      <c r="H9" s="149">
        <v>34</v>
      </c>
      <c r="J9" s="163">
        <v>4</v>
      </c>
      <c r="K9" s="164">
        <v>0</v>
      </c>
      <c r="L9" s="164">
        <v>0</v>
      </c>
      <c r="M9" s="164">
        <v>0</v>
      </c>
      <c r="N9" s="164">
        <v>0</v>
      </c>
      <c r="O9" s="164">
        <v>0</v>
      </c>
      <c r="P9" s="164">
        <v>0</v>
      </c>
      <c r="Q9" s="220">
        <f t="shared" si="0"/>
        <v>0</v>
      </c>
      <c r="R9" s="163">
        <v>4</v>
      </c>
      <c r="S9" s="165">
        <v>1</v>
      </c>
      <c r="T9" s="165">
        <v>0</v>
      </c>
      <c r="U9" s="165">
        <v>0</v>
      </c>
      <c r="V9" s="165">
        <v>0</v>
      </c>
      <c r="W9" s="165">
        <v>0</v>
      </c>
      <c r="X9" s="165">
        <v>0</v>
      </c>
      <c r="Y9" s="155">
        <f t="shared" si="1"/>
        <v>1</v>
      </c>
      <c r="Z9" s="156" t="s">
        <v>52</v>
      </c>
      <c r="AA9" s="156">
        <v>1</v>
      </c>
    </row>
    <row r="10" spans="1:28">
      <c r="B10" s="163">
        <v>5</v>
      </c>
      <c r="C10" s="150">
        <v>37.4</v>
      </c>
      <c r="D10" s="150">
        <v>25.1</v>
      </c>
      <c r="E10" s="149">
        <v>11.4</v>
      </c>
      <c r="F10" s="149">
        <v>33.6</v>
      </c>
      <c r="G10" s="149">
        <v>34</v>
      </c>
      <c r="H10" s="148">
        <v>1000</v>
      </c>
      <c r="J10" s="163">
        <v>5</v>
      </c>
      <c r="K10" s="164">
        <v>0</v>
      </c>
      <c r="L10" s="164">
        <v>0</v>
      </c>
      <c r="M10" s="164">
        <v>0</v>
      </c>
      <c r="N10" s="164">
        <v>0</v>
      </c>
      <c r="O10" s="164">
        <v>0</v>
      </c>
      <c r="P10" s="164">
        <v>0</v>
      </c>
      <c r="Q10" s="220">
        <f>SUM(K10:P10)</f>
        <v>0</v>
      </c>
      <c r="R10" s="163">
        <v>5</v>
      </c>
      <c r="S10" s="165">
        <v>1</v>
      </c>
      <c r="T10" s="165">
        <v>0</v>
      </c>
      <c r="U10" s="165">
        <v>0</v>
      </c>
      <c r="V10" s="165">
        <v>0</v>
      </c>
      <c r="W10" s="165">
        <v>0</v>
      </c>
      <c r="X10" s="165">
        <v>0</v>
      </c>
      <c r="Y10" s="155">
        <f t="shared" si="1"/>
        <v>1</v>
      </c>
      <c r="Z10" s="156" t="s">
        <v>52</v>
      </c>
      <c r="AA10" s="156">
        <v>1</v>
      </c>
    </row>
    <row r="11" spans="1:28">
      <c r="J11" s="145" t="s">
        <v>46</v>
      </c>
      <c r="L11" s="220">
        <f>SUM(L5:L10)</f>
        <v>20</v>
      </c>
      <c r="M11" s="220">
        <f t="shared" ref="M11:P11" si="2">SUM(M5:M10)</f>
        <v>20</v>
      </c>
      <c r="N11" s="220">
        <f t="shared" si="2"/>
        <v>12.000000000000002</v>
      </c>
      <c r="O11" s="220">
        <f t="shared" si="2"/>
        <v>10</v>
      </c>
      <c r="P11" s="220">
        <f t="shared" si="2"/>
        <v>15.000000000000002</v>
      </c>
      <c r="R11" s="143" t="s">
        <v>46</v>
      </c>
      <c r="S11" s="154">
        <f>SUM(S5:S10)</f>
        <v>3</v>
      </c>
      <c r="T11" s="156">
        <f>SUM(T5:T10)</f>
        <v>1</v>
      </c>
      <c r="U11" s="156">
        <f t="shared" ref="U11:X11" si="3">SUM(U5:U10)</f>
        <v>1</v>
      </c>
      <c r="V11" s="156">
        <f t="shared" si="3"/>
        <v>1</v>
      </c>
      <c r="W11" s="156">
        <f t="shared" si="3"/>
        <v>1</v>
      </c>
      <c r="X11" s="156">
        <f t="shared" si="3"/>
        <v>1</v>
      </c>
    </row>
    <row r="12" spans="1:28">
      <c r="A12" s="143" t="s">
        <v>176</v>
      </c>
      <c r="B12" s="144" t="s">
        <v>177</v>
      </c>
      <c r="S12" s="154" t="s">
        <v>52</v>
      </c>
      <c r="T12" s="156" t="s">
        <v>52</v>
      </c>
      <c r="U12" s="156" t="s">
        <v>52</v>
      </c>
      <c r="V12" s="156" t="s">
        <v>52</v>
      </c>
      <c r="W12" s="156" t="s">
        <v>52</v>
      </c>
      <c r="X12" s="156" t="s">
        <v>52</v>
      </c>
    </row>
    <row r="13" spans="1:28">
      <c r="B13" s="162">
        <v>3</v>
      </c>
      <c r="R13" s="143" t="s">
        <v>174</v>
      </c>
      <c r="S13" s="154">
        <f>B13</f>
        <v>3</v>
      </c>
      <c r="T13" s="156">
        <v>1</v>
      </c>
      <c r="U13" s="156">
        <v>1</v>
      </c>
      <c r="V13" s="156">
        <v>1</v>
      </c>
      <c r="W13" s="156">
        <v>1</v>
      </c>
      <c r="X13" s="156">
        <v>1</v>
      </c>
    </row>
    <row r="14" spans="1:28">
      <c r="S14" s="145" t="s">
        <v>178</v>
      </c>
      <c r="X14" s="145" t="s">
        <v>179</v>
      </c>
    </row>
    <row r="15" spans="1:28">
      <c r="A15" s="143" t="s">
        <v>180</v>
      </c>
    </row>
    <row r="16" spans="1:28">
      <c r="A16" s="143" t="s">
        <v>181</v>
      </c>
      <c r="B16" s="144" t="s">
        <v>182</v>
      </c>
      <c r="T16" s="157">
        <f>$L$11-$Q$6</f>
        <v>7.9999999999999982</v>
      </c>
      <c r="U16" s="157">
        <f>$M$11-$Q$7</f>
        <v>4.9999999999999982</v>
      </c>
      <c r="V16" s="157">
        <f>$N$11-$Q$8</f>
        <v>12.000000000000002</v>
      </c>
      <c r="W16" s="157">
        <f>$O$11-$Q$9</f>
        <v>10</v>
      </c>
      <c r="X16" s="157">
        <f>$P$11-$Q$10</f>
        <v>15.000000000000002</v>
      </c>
    </row>
    <row r="17" spans="1:24">
      <c r="B17" s="162">
        <v>20</v>
      </c>
      <c r="I17" s="143" t="s">
        <v>51</v>
      </c>
      <c r="K17" s="143" t="s">
        <v>183</v>
      </c>
      <c r="T17" s="157" t="s">
        <v>52</v>
      </c>
      <c r="U17" s="157" t="s">
        <v>52</v>
      </c>
      <c r="V17" s="157" t="s">
        <v>52</v>
      </c>
      <c r="W17" s="157" t="s">
        <v>52</v>
      </c>
      <c r="X17" s="157" t="s">
        <v>52</v>
      </c>
    </row>
    <row r="18" spans="1:24">
      <c r="A18" s="143" t="s">
        <v>184</v>
      </c>
      <c r="B18" s="151" t="s">
        <v>185</v>
      </c>
      <c r="D18" s="166">
        <v>8</v>
      </c>
      <c r="E18" s="166">
        <v>5</v>
      </c>
      <c r="F18" s="166">
        <v>12</v>
      </c>
      <c r="G18" s="166">
        <v>10</v>
      </c>
      <c r="H18" s="166">
        <v>15</v>
      </c>
      <c r="I18" s="167">
        <f>SUM(D18:H18)</f>
        <v>50</v>
      </c>
      <c r="J18" s="143" t="s">
        <v>154</v>
      </c>
      <c r="K18" s="219">
        <f>B13*B17</f>
        <v>60</v>
      </c>
      <c r="T18" s="157">
        <f>D18</f>
        <v>8</v>
      </c>
      <c r="U18" s="157">
        <f t="shared" ref="U18:W18" si="4">E18</f>
        <v>5</v>
      </c>
      <c r="V18" s="157">
        <f t="shared" si="4"/>
        <v>12</v>
      </c>
      <c r="W18" s="157">
        <f t="shared" si="4"/>
        <v>10</v>
      </c>
      <c r="X18" s="157">
        <f>H18</f>
        <v>15</v>
      </c>
    </row>
    <row r="19" spans="1:24">
      <c r="B19" s="143" t="s">
        <v>186</v>
      </c>
      <c r="T19" s="145" t="s">
        <v>187</v>
      </c>
    </row>
    <row r="21" spans="1:24">
      <c r="T21" s="158">
        <f>Q5</f>
        <v>50</v>
      </c>
      <c r="U21" s="158" t="s">
        <v>52</v>
      </c>
      <c r="V21" s="158">
        <f>I18</f>
        <v>50</v>
      </c>
    </row>
    <row r="22" spans="1:24">
      <c r="F22" s="145" t="s">
        <v>171</v>
      </c>
      <c r="T22" s="145" t="s">
        <v>188</v>
      </c>
    </row>
    <row r="23" spans="1:24">
      <c r="E23" s="159" t="s">
        <v>83</v>
      </c>
      <c r="F23" s="160">
        <f>SUMPRODUCT(C5:H10,S5:X10)</f>
        <v>217.2</v>
      </c>
      <c r="G23" s="145" t="s">
        <v>50</v>
      </c>
    </row>
    <row r="24" spans="1:24">
      <c r="K24" s="144"/>
      <c r="L24" s="144"/>
      <c r="M24" s="144"/>
      <c r="N24" s="144"/>
      <c r="O24" s="144"/>
      <c r="P24" s="144"/>
      <c r="R24" s="143" t="s">
        <v>189</v>
      </c>
      <c r="S24" s="146">
        <v>0</v>
      </c>
      <c r="T24" s="146">
        <v>1</v>
      </c>
      <c r="U24" s="146">
        <v>2</v>
      </c>
      <c r="V24" s="146">
        <v>3</v>
      </c>
      <c r="W24" s="146">
        <v>4</v>
      </c>
      <c r="X24" s="146">
        <v>5</v>
      </c>
    </row>
    <row r="25" spans="1:24">
      <c r="F25" s="231" t="s">
        <v>252</v>
      </c>
      <c r="G25" s="143">
        <f>D5+F6+C8</f>
        <v>118.8</v>
      </c>
      <c r="R25" s="161">
        <v>0</v>
      </c>
      <c r="S25" s="152">
        <f>$B$17*S5</f>
        <v>0</v>
      </c>
      <c r="T25" s="152">
        <f t="shared" ref="T25:X25" si="5">$B$17*T5</f>
        <v>20</v>
      </c>
      <c r="U25" s="152">
        <f t="shared" si="5"/>
        <v>20</v>
      </c>
      <c r="V25" s="152">
        <f t="shared" si="5"/>
        <v>0</v>
      </c>
      <c r="W25" s="152">
        <f t="shared" si="5"/>
        <v>20</v>
      </c>
      <c r="X25" s="152">
        <f t="shared" si="5"/>
        <v>0</v>
      </c>
    </row>
    <row r="26" spans="1:24">
      <c r="R26" s="161">
        <v>1</v>
      </c>
      <c r="S26" s="152">
        <f t="shared" ref="S26:X26" si="6">$B$17*S6</f>
        <v>0</v>
      </c>
      <c r="T26" s="152">
        <f t="shared" si="6"/>
        <v>0</v>
      </c>
      <c r="U26" s="152">
        <f t="shared" si="6"/>
        <v>0</v>
      </c>
      <c r="V26" s="152">
        <f t="shared" si="6"/>
        <v>20</v>
      </c>
      <c r="W26" s="152">
        <f t="shared" si="6"/>
        <v>0</v>
      </c>
      <c r="X26" s="152">
        <f t="shared" si="6"/>
        <v>0</v>
      </c>
    </row>
    <row r="27" spans="1:24">
      <c r="R27" s="161">
        <v>2</v>
      </c>
      <c r="S27" s="152">
        <f t="shared" ref="S27:X27" si="7">$B$17*S7</f>
        <v>0</v>
      </c>
      <c r="T27" s="152">
        <f t="shared" si="7"/>
        <v>0</v>
      </c>
      <c r="U27" s="152">
        <f t="shared" si="7"/>
        <v>0</v>
      </c>
      <c r="V27" s="152">
        <f t="shared" si="7"/>
        <v>0</v>
      </c>
      <c r="W27" s="152">
        <f t="shared" si="7"/>
        <v>0</v>
      </c>
      <c r="X27" s="152">
        <f t="shared" si="7"/>
        <v>20</v>
      </c>
    </row>
    <row r="28" spans="1:24">
      <c r="R28" s="161">
        <v>3</v>
      </c>
      <c r="S28" s="152">
        <f t="shared" ref="S28:X28" si="8">$B$17*S8</f>
        <v>20</v>
      </c>
      <c r="T28" s="152">
        <f t="shared" si="8"/>
        <v>0</v>
      </c>
      <c r="U28" s="152">
        <f t="shared" si="8"/>
        <v>0</v>
      </c>
      <c r="V28" s="152">
        <f t="shared" si="8"/>
        <v>0</v>
      </c>
      <c r="W28" s="152">
        <f t="shared" si="8"/>
        <v>0</v>
      </c>
      <c r="X28" s="152">
        <f t="shared" si="8"/>
        <v>0</v>
      </c>
    </row>
    <row r="29" spans="1:24">
      <c r="R29" s="161">
        <v>4</v>
      </c>
      <c r="S29" s="152">
        <f t="shared" ref="S29:X29" si="9">$B$17*S9</f>
        <v>20</v>
      </c>
      <c r="T29" s="152">
        <f t="shared" si="9"/>
        <v>0</v>
      </c>
      <c r="U29" s="152">
        <f t="shared" si="9"/>
        <v>0</v>
      </c>
      <c r="V29" s="152">
        <f t="shared" si="9"/>
        <v>0</v>
      </c>
      <c r="W29" s="152">
        <f t="shared" si="9"/>
        <v>0</v>
      </c>
      <c r="X29" s="152">
        <f t="shared" si="9"/>
        <v>0</v>
      </c>
    </row>
    <row r="30" spans="1:24">
      <c r="R30" s="161">
        <v>5</v>
      </c>
      <c r="S30" s="152">
        <f t="shared" ref="S30:X30" si="10">$B$17*S10</f>
        <v>20</v>
      </c>
      <c r="T30" s="152">
        <f t="shared" si="10"/>
        <v>0</v>
      </c>
      <c r="U30" s="152">
        <f t="shared" si="10"/>
        <v>0</v>
      </c>
      <c r="V30" s="152">
        <f t="shared" si="10"/>
        <v>0</v>
      </c>
      <c r="W30" s="152">
        <f t="shared" si="10"/>
        <v>0</v>
      </c>
      <c r="X30" s="152">
        <f t="shared" si="10"/>
        <v>0</v>
      </c>
    </row>
    <row r="32" spans="1:24">
      <c r="S32" s="145" t="s">
        <v>190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A0FCA-0128-4062-AE46-6FDE6200F27A}">
  <dimension ref="A2:AC18"/>
  <sheetViews>
    <sheetView topLeftCell="E1" workbookViewId="0">
      <selection activeCell="M16" sqref="M16"/>
    </sheetView>
  </sheetViews>
  <sheetFormatPr defaultRowHeight="13.5"/>
  <cols>
    <col min="6" max="6" width="7.1875" customWidth="1"/>
    <col min="7" max="7" width="4.5" customWidth="1"/>
    <col min="8" max="8" width="5.375" customWidth="1"/>
    <col min="9" max="9" width="5" customWidth="1"/>
    <col min="10" max="12" width="4.5" customWidth="1"/>
    <col min="13" max="13" width="6.5" customWidth="1"/>
    <col min="14" max="15" width="4.6875" customWidth="1"/>
    <col min="17" max="17" width="5.625" customWidth="1"/>
    <col min="18" max="19" width="8.625" customWidth="1"/>
    <col min="20" max="20" width="8.1875" customWidth="1"/>
    <col min="21" max="21" width="8.625" customWidth="1"/>
    <col min="22" max="22" width="7.6875" customWidth="1"/>
    <col min="24" max="29" width="4.5" customWidth="1"/>
    <col min="262" max="262" width="7.1875" customWidth="1"/>
    <col min="263" max="263" width="4.5" customWidth="1"/>
    <col min="264" max="264" width="5.375" customWidth="1"/>
    <col min="265" max="265" width="5" customWidth="1"/>
    <col min="266" max="268" width="4.5" customWidth="1"/>
    <col min="269" max="269" width="6.5" customWidth="1"/>
    <col min="270" max="271" width="4.6875" customWidth="1"/>
    <col min="273" max="273" width="5.625" customWidth="1"/>
    <col min="274" max="275" width="8.625" customWidth="1"/>
    <col min="276" max="276" width="8.1875" customWidth="1"/>
    <col min="277" max="277" width="8.625" customWidth="1"/>
    <col min="278" max="278" width="7.6875" customWidth="1"/>
    <col min="280" max="285" width="4.5" customWidth="1"/>
    <col min="518" max="518" width="7.1875" customWidth="1"/>
    <col min="519" max="519" width="4.5" customWidth="1"/>
    <col min="520" max="520" width="5.375" customWidth="1"/>
    <col min="521" max="521" width="5" customWidth="1"/>
    <col min="522" max="524" width="4.5" customWidth="1"/>
    <col min="525" max="525" width="6.5" customWidth="1"/>
    <col min="526" max="527" width="4.6875" customWidth="1"/>
    <col min="529" max="529" width="5.625" customWidth="1"/>
    <col min="530" max="531" width="8.625" customWidth="1"/>
    <col min="532" max="532" width="8.1875" customWidth="1"/>
    <col min="533" max="533" width="8.625" customWidth="1"/>
    <col min="534" max="534" width="7.6875" customWidth="1"/>
    <col min="536" max="541" width="4.5" customWidth="1"/>
    <col min="774" max="774" width="7.1875" customWidth="1"/>
    <col min="775" max="775" width="4.5" customWidth="1"/>
    <col min="776" max="776" width="5.375" customWidth="1"/>
    <col min="777" max="777" width="5" customWidth="1"/>
    <col min="778" max="780" width="4.5" customWidth="1"/>
    <col min="781" max="781" width="6.5" customWidth="1"/>
    <col min="782" max="783" width="4.6875" customWidth="1"/>
    <col min="785" max="785" width="5.625" customWidth="1"/>
    <col min="786" max="787" width="8.625" customWidth="1"/>
    <col min="788" max="788" width="8.1875" customWidth="1"/>
    <col min="789" max="789" width="8.625" customWidth="1"/>
    <col min="790" max="790" width="7.6875" customWidth="1"/>
    <col min="792" max="797" width="4.5" customWidth="1"/>
    <col min="1030" max="1030" width="7.1875" customWidth="1"/>
    <col min="1031" max="1031" width="4.5" customWidth="1"/>
    <col min="1032" max="1032" width="5.375" customWidth="1"/>
    <col min="1033" max="1033" width="5" customWidth="1"/>
    <col min="1034" max="1036" width="4.5" customWidth="1"/>
    <col min="1037" max="1037" width="6.5" customWidth="1"/>
    <col min="1038" max="1039" width="4.6875" customWidth="1"/>
    <col min="1041" max="1041" width="5.625" customWidth="1"/>
    <col min="1042" max="1043" width="8.625" customWidth="1"/>
    <col min="1044" max="1044" width="8.1875" customWidth="1"/>
    <col min="1045" max="1045" width="8.625" customWidth="1"/>
    <col min="1046" max="1046" width="7.6875" customWidth="1"/>
    <col min="1048" max="1053" width="4.5" customWidth="1"/>
    <col min="1286" max="1286" width="7.1875" customWidth="1"/>
    <col min="1287" max="1287" width="4.5" customWidth="1"/>
    <col min="1288" max="1288" width="5.375" customWidth="1"/>
    <col min="1289" max="1289" width="5" customWidth="1"/>
    <col min="1290" max="1292" width="4.5" customWidth="1"/>
    <col min="1293" max="1293" width="6.5" customWidth="1"/>
    <col min="1294" max="1295" width="4.6875" customWidth="1"/>
    <col min="1297" max="1297" width="5.625" customWidth="1"/>
    <col min="1298" max="1299" width="8.625" customWidth="1"/>
    <col min="1300" max="1300" width="8.1875" customWidth="1"/>
    <col min="1301" max="1301" width="8.625" customWidth="1"/>
    <col min="1302" max="1302" width="7.6875" customWidth="1"/>
    <col min="1304" max="1309" width="4.5" customWidth="1"/>
    <col min="1542" max="1542" width="7.1875" customWidth="1"/>
    <col min="1543" max="1543" width="4.5" customWidth="1"/>
    <col min="1544" max="1544" width="5.375" customWidth="1"/>
    <col min="1545" max="1545" width="5" customWidth="1"/>
    <col min="1546" max="1548" width="4.5" customWidth="1"/>
    <col min="1549" max="1549" width="6.5" customWidth="1"/>
    <col min="1550" max="1551" width="4.6875" customWidth="1"/>
    <col min="1553" max="1553" width="5.625" customWidth="1"/>
    <col min="1554" max="1555" width="8.625" customWidth="1"/>
    <col min="1556" max="1556" width="8.1875" customWidth="1"/>
    <col min="1557" max="1557" width="8.625" customWidth="1"/>
    <col min="1558" max="1558" width="7.6875" customWidth="1"/>
    <col min="1560" max="1565" width="4.5" customWidth="1"/>
    <col min="1798" max="1798" width="7.1875" customWidth="1"/>
    <col min="1799" max="1799" width="4.5" customWidth="1"/>
    <col min="1800" max="1800" width="5.375" customWidth="1"/>
    <col min="1801" max="1801" width="5" customWidth="1"/>
    <col min="1802" max="1804" width="4.5" customWidth="1"/>
    <col min="1805" max="1805" width="6.5" customWidth="1"/>
    <col min="1806" max="1807" width="4.6875" customWidth="1"/>
    <col min="1809" max="1809" width="5.625" customWidth="1"/>
    <col min="1810" max="1811" width="8.625" customWidth="1"/>
    <col min="1812" max="1812" width="8.1875" customWidth="1"/>
    <col min="1813" max="1813" width="8.625" customWidth="1"/>
    <col min="1814" max="1814" width="7.6875" customWidth="1"/>
    <col min="1816" max="1821" width="4.5" customWidth="1"/>
    <col min="2054" max="2054" width="7.1875" customWidth="1"/>
    <col min="2055" max="2055" width="4.5" customWidth="1"/>
    <col min="2056" max="2056" width="5.375" customWidth="1"/>
    <col min="2057" max="2057" width="5" customWidth="1"/>
    <col min="2058" max="2060" width="4.5" customWidth="1"/>
    <col min="2061" max="2061" width="6.5" customWidth="1"/>
    <col min="2062" max="2063" width="4.6875" customWidth="1"/>
    <col min="2065" max="2065" width="5.625" customWidth="1"/>
    <col min="2066" max="2067" width="8.625" customWidth="1"/>
    <col min="2068" max="2068" width="8.1875" customWidth="1"/>
    <col min="2069" max="2069" width="8.625" customWidth="1"/>
    <col min="2070" max="2070" width="7.6875" customWidth="1"/>
    <col min="2072" max="2077" width="4.5" customWidth="1"/>
    <col min="2310" max="2310" width="7.1875" customWidth="1"/>
    <col min="2311" max="2311" width="4.5" customWidth="1"/>
    <col min="2312" max="2312" width="5.375" customWidth="1"/>
    <col min="2313" max="2313" width="5" customWidth="1"/>
    <col min="2314" max="2316" width="4.5" customWidth="1"/>
    <col min="2317" max="2317" width="6.5" customWidth="1"/>
    <col min="2318" max="2319" width="4.6875" customWidth="1"/>
    <col min="2321" max="2321" width="5.625" customWidth="1"/>
    <col min="2322" max="2323" width="8.625" customWidth="1"/>
    <col min="2324" max="2324" width="8.1875" customWidth="1"/>
    <col min="2325" max="2325" width="8.625" customWidth="1"/>
    <col min="2326" max="2326" width="7.6875" customWidth="1"/>
    <col min="2328" max="2333" width="4.5" customWidth="1"/>
    <col min="2566" max="2566" width="7.1875" customWidth="1"/>
    <col min="2567" max="2567" width="4.5" customWidth="1"/>
    <col min="2568" max="2568" width="5.375" customWidth="1"/>
    <col min="2569" max="2569" width="5" customWidth="1"/>
    <col min="2570" max="2572" width="4.5" customWidth="1"/>
    <col min="2573" max="2573" width="6.5" customWidth="1"/>
    <col min="2574" max="2575" width="4.6875" customWidth="1"/>
    <col min="2577" max="2577" width="5.625" customWidth="1"/>
    <col min="2578" max="2579" width="8.625" customWidth="1"/>
    <col min="2580" max="2580" width="8.1875" customWidth="1"/>
    <col min="2581" max="2581" width="8.625" customWidth="1"/>
    <col min="2582" max="2582" width="7.6875" customWidth="1"/>
    <col min="2584" max="2589" width="4.5" customWidth="1"/>
    <col min="2822" max="2822" width="7.1875" customWidth="1"/>
    <col min="2823" max="2823" width="4.5" customWidth="1"/>
    <col min="2824" max="2824" width="5.375" customWidth="1"/>
    <col min="2825" max="2825" width="5" customWidth="1"/>
    <col min="2826" max="2828" width="4.5" customWidth="1"/>
    <col min="2829" max="2829" width="6.5" customWidth="1"/>
    <col min="2830" max="2831" width="4.6875" customWidth="1"/>
    <col min="2833" max="2833" width="5.625" customWidth="1"/>
    <col min="2834" max="2835" width="8.625" customWidth="1"/>
    <col min="2836" max="2836" width="8.1875" customWidth="1"/>
    <col min="2837" max="2837" width="8.625" customWidth="1"/>
    <col min="2838" max="2838" width="7.6875" customWidth="1"/>
    <col min="2840" max="2845" width="4.5" customWidth="1"/>
    <col min="3078" max="3078" width="7.1875" customWidth="1"/>
    <col min="3079" max="3079" width="4.5" customWidth="1"/>
    <col min="3080" max="3080" width="5.375" customWidth="1"/>
    <col min="3081" max="3081" width="5" customWidth="1"/>
    <col min="3082" max="3084" width="4.5" customWidth="1"/>
    <col min="3085" max="3085" width="6.5" customWidth="1"/>
    <col min="3086" max="3087" width="4.6875" customWidth="1"/>
    <col min="3089" max="3089" width="5.625" customWidth="1"/>
    <col min="3090" max="3091" width="8.625" customWidth="1"/>
    <col min="3092" max="3092" width="8.1875" customWidth="1"/>
    <col min="3093" max="3093" width="8.625" customWidth="1"/>
    <col min="3094" max="3094" width="7.6875" customWidth="1"/>
    <col min="3096" max="3101" width="4.5" customWidth="1"/>
    <col min="3334" max="3334" width="7.1875" customWidth="1"/>
    <col min="3335" max="3335" width="4.5" customWidth="1"/>
    <col min="3336" max="3336" width="5.375" customWidth="1"/>
    <col min="3337" max="3337" width="5" customWidth="1"/>
    <col min="3338" max="3340" width="4.5" customWidth="1"/>
    <col min="3341" max="3341" width="6.5" customWidth="1"/>
    <col min="3342" max="3343" width="4.6875" customWidth="1"/>
    <col min="3345" max="3345" width="5.625" customWidth="1"/>
    <col min="3346" max="3347" width="8.625" customWidth="1"/>
    <col min="3348" max="3348" width="8.1875" customWidth="1"/>
    <col min="3349" max="3349" width="8.625" customWidth="1"/>
    <col min="3350" max="3350" width="7.6875" customWidth="1"/>
    <col min="3352" max="3357" width="4.5" customWidth="1"/>
    <col min="3590" max="3590" width="7.1875" customWidth="1"/>
    <col min="3591" max="3591" width="4.5" customWidth="1"/>
    <col min="3592" max="3592" width="5.375" customWidth="1"/>
    <col min="3593" max="3593" width="5" customWidth="1"/>
    <col min="3594" max="3596" width="4.5" customWidth="1"/>
    <col min="3597" max="3597" width="6.5" customWidth="1"/>
    <col min="3598" max="3599" width="4.6875" customWidth="1"/>
    <col min="3601" max="3601" width="5.625" customWidth="1"/>
    <col min="3602" max="3603" width="8.625" customWidth="1"/>
    <col min="3604" max="3604" width="8.1875" customWidth="1"/>
    <col min="3605" max="3605" width="8.625" customWidth="1"/>
    <col min="3606" max="3606" width="7.6875" customWidth="1"/>
    <col min="3608" max="3613" width="4.5" customWidth="1"/>
    <col min="3846" max="3846" width="7.1875" customWidth="1"/>
    <col min="3847" max="3847" width="4.5" customWidth="1"/>
    <col min="3848" max="3848" width="5.375" customWidth="1"/>
    <col min="3849" max="3849" width="5" customWidth="1"/>
    <col min="3850" max="3852" width="4.5" customWidth="1"/>
    <col min="3853" max="3853" width="6.5" customWidth="1"/>
    <col min="3854" max="3855" width="4.6875" customWidth="1"/>
    <col min="3857" max="3857" width="5.625" customWidth="1"/>
    <col min="3858" max="3859" width="8.625" customWidth="1"/>
    <col min="3860" max="3860" width="8.1875" customWidth="1"/>
    <col min="3861" max="3861" width="8.625" customWidth="1"/>
    <col min="3862" max="3862" width="7.6875" customWidth="1"/>
    <col min="3864" max="3869" width="4.5" customWidth="1"/>
    <col min="4102" max="4102" width="7.1875" customWidth="1"/>
    <col min="4103" max="4103" width="4.5" customWidth="1"/>
    <col min="4104" max="4104" width="5.375" customWidth="1"/>
    <col min="4105" max="4105" width="5" customWidth="1"/>
    <col min="4106" max="4108" width="4.5" customWidth="1"/>
    <col min="4109" max="4109" width="6.5" customWidth="1"/>
    <col min="4110" max="4111" width="4.6875" customWidth="1"/>
    <col min="4113" max="4113" width="5.625" customWidth="1"/>
    <col min="4114" max="4115" width="8.625" customWidth="1"/>
    <col min="4116" max="4116" width="8.1875" customWidth="1"/>
    <col min="4117" max="4117" width="8.625" customWidth="1"/>
    <col min="4118" max="4118" width="7.6875" customWidth="1"/>
    <col min="4120" max="4125" width="4.5" customWidth="1"/>
    <col min="4358" max="4358" width="7.1875" customWidth="1"/>
    <col min="4359" max="4359" width="4.5" customWidth="1"/>
    <col min="4360" max="4360" width="5.375" customWidth="1"/>
    <col min="4361" max="4361" width="5" customWidth="1"/>
    <col min="4362" max="4364" width="4.5" customWidth="1"/>
    <col min="4365" max="4365" width="6.5" customWidth="1"/>
    <col min="4366" max="4367" width="4.6875" customWidth="1"/>
    <col min="4369" max="4369" width="5.625" customWidth="1"/>
    <col min="4370" max="4371" width="8.625" customWidth="1"/>
    <col min="4372" max="4372" width="8.1875" customWidth="1"/>
    <col min="4373" max="4373" width="8.625" customWidth="1"/>
    <col min="4374" max="4374" width="7.6875" customWidth="1"/>
    <col min="4376" max="4381" width="4.5" customWidth="1"/>
    <col min="4614" max="4614" width="7.1875" customWidth="1"/>
    <col min="4615" max="4615" width="4.5" customWidth="1"/>
    <col min="4616" max="4616" width="5.375" customWidth="1"/>
    <col min="4617" max="4617" width="5" customWidth="1"/>
    <col min="4618" max="4620" width="4.5" customWidth="1"/>
    <col min="4621" max="4621" width="6.5" customWidth="1"/>
    <col min="4622" max="4623" width="4.6875" customWidth="1"/>
    <col min="4625" max="4625" width="5.625" customWidth="1"/>
    <col min="4626" max="4627" width="8.625" customWidth="1"/>
    <col min="4628" max="4628" width="8.1875" customWidth="1"/>
    <col min="4629" max="4629" width="8.625" customWidth="1"/>
    <col min="4630" max="4630" width="7.6875" customWidth="1"/>
    <col min="4632" max="4637" width="4.5" customWidth="1"/>
    <col min="4870" max="4870" width="7.1875" customWidth="1"/>
    <col min="4871" max="4871" width="4.5" customWidth="1"/>
    <col min="4872" max="4872" width="5.375" customWidth="1"/>
    <col min="4873" max="4873" width="5" customWidth="1"/>
    <col min="4874" max="4876" width="4.5" customWidth="1"/>
    <col min="4877" max="4877" width="6.5" customWidth="1"/>
    <col min="4878" max="4879" width="4.6875" customWidth="1"/>
    <col min="4881" max="4881" width="5.625" customWidth="1"/>
    <col min="4882" max="4883" width="8.625" customWidth="1"/>
    <col min="4884" max="4884" width="8.1875" customWidth="1"/>
    <col min="4885" max="4885" width="8.625" customWidth="1"/>
    <col min="4886" max="4886" width="7.6875" customWidth="1"/>
    <col min="4888" max="4893" width="4.5" customWidth="1"/>
    <col min="5126" max="5126" width="7.1875" customWidth="1"/>
    <col min="5127" max="5127" width="4.5" customWidth="1"/>
    <col min="5128" max="5128" width="5.375" customWidth="1"/>
    <col min="5129" max="5129" width="5" customWidth="1"/>
    <col min="5130" max="5132" width="4.5" customWidth="1"/>
    <col min="5133" max="5133" width="6.5" customWidth="1"/>
    <col min="5134" max="5135" width="4.6875" customWidth="1"/>
    <col min="5137" max="5137" width="5.625" customWidth="1"/>
    <col min="5138" max="5139" width="8.625" customWidth="1"/>
    <col min="5140" max="5140" width="8.1875" customWidth="1"/>
    <col min="5141" max="5141" width="8.625" customWidth="1"/>
    <col min="5142" max="5142" width="7.6875" customWidth="1"/>
    <col min="5144" max="5149" width="4.5" customWidth="1"/>
    <col min="5382" max="5382" width="7.1875" customWidth="1"/>
    <col min="5383" max="5383" width="4.5" customWidth="1"/>
    <col min="5384" max="5384" width="5.375" customWidth="1"/>
    <col min="5385" max="5385" width="5" customWidth="1"/>
    <col min="5386" max="5388" width="4.5" customWidth="1"/>
    <col min="5389" max="5389" width="6.5" customWidth="1"/>
    <col min="5390" max="5391" width="4.6875" customWidth="1"/>
    <col min="5393" max="5393" width="5.625" customWidth="1"/>
    <col min="5394" max="5395" width="8.625" customWidth="1"/>
    <col min="5396" max="5396" width="8.1875" customWidth="1"/>
    <col min="5397" max="5397" width="8.625" customWidth="1"/>
    <col min="5398" max="5398" width="7.6875" customWidth="1"/>
    <col min="5400" max="5405" width="4.5" customWidth="1"/>
    <col min="5638" max="5638" width="7.1875" customWidth="1"/>
    <col min="5639" max="5639" width="4.5" customWidth="1"/>
    <col min="5640" max="5640" width="5.375" customWidth="1"/>
    <col min="5641" max="5641" width="5" customWidth="1"/>
    <col min="5642" max="5644" width="4.5" customWidth="1"/>
    <col min="5645" max="5645" width="6.5" customWidth="1"/>
    <col min="5646" max="5647" width="4.6875" customWidth="1"/>
    <col min="5649" max="5649" width="5.625" customWidth="1"/>
    <col min="5650" max="5651" width="8.625" customWidth="1"/>
    <col min="5652" max="5652" width="8.1875" customWidth="1"/>
    <col min="5653" max="5653" width="8.625" customWidth="1"/>
    <col min="5654" max="5654" width="7.6875" customWidth="1"/>
    <col min="5656" max="5661" width="4.5" customWidth="1"/>
    <col min="5894" max="5894" width="7.1875" customWidth="1"/>
    <col min="5895" max="5895" width="4.5" customWidth="1"/>
    <col min="5896" max="5896" width="5.375" customWidth="1"/>
    <col min="5897" max="5897" width="5" customWidth="1"/>
    <col min="5898" max="5900" width="4.5" customWidth="1"/>
    <col min="5901" max="5901" width="6.5" customWidth="1"/>
    <col min="5902" max="5903" width="4.6875" customWidth="1"/>
    <col min="5905" max="5905" width="5.625" customWidth="1"/>
    <col min="5906" max="5907" width="8.625" customWidth="1"/>
    <col min="5908" max="5908" width="8.1875" customWidth="1"/>
    <col min="5909" max="5909" width="8.625" customWidth="1"/>
    <col min="5910" max="5910" width="7.6875" customWidth="1"/>
    <col min="5912" max="5917" width="4.5" customWidth="1"/>
    <col min="6150" max="6150" width="7.1875" customWidth="1"/>
    <col min="6151" max="6151" width="4.5" customWidth="1"/>
    <col min="6152" max="6152" width="5.375" customWidth="1"/>
    <col min="6153" max="6153" width="5" customWidth="1"/>
    <col min="6154" max="6156" width="4.5" customWidth="1"/>
    <col min="6157" max="6157" width="6.5" customWidth="1"/>
    <col min="6158" max="6159" width="4.6875" customWidth="1"/>
    <col min="6161" max="6161" width="5.625" customWidth="1"/>
    <col min="6162" max="6163" width="8.625" customWidth="1"/>
    <col min="6164" max="6164" width="8.1875" customWidth="1"/>
    <col min="6165" max="6165" width="8.625" customWidth="1"/>
    <col min="6166" max="6166" width="7.6875" customWidth="1"/>
    <col min="6168" max="6173" width="4.5" customWidth="1"/>
    <col min="6406" max="6406" width="7.1875" customWidth="1"/>
    <col min="6407" max="6407" width="4.5" customWidth="1"/>
    <col min="6408" max="6408" width="5.375" customWidth="1"/>
    <col min="6409" max="6409" width="5" customWidth="1"/>
    <col min="6410" max="6412" width="4.5" customWidth="1"/>
    <col min="6413" max="6413" width="6.5" customWidth="1"/>
    <col min="6414" max="6415" width="4.6875" customWidth="1"/>
    <col min="6417" max="6417" width="5.625" customWidth="1"/>
    <col min="6418" max="6419" width="8.625" customWidth="1"/>
    <col min="6420" max="6420" width="8.1875" customWidth="1"/>
    <col min="6421" max="6421" width="8.625" customWidth="1"/>
    <col min="6422" max="6422" width="7.6875" customWidth="1"/>
    <col min="6424" max="6429" width="4.5" customWidth="1"/>
    <col min="6662" max="6662" width="7.1875" customWidth="1"/>
    <col min="6663" max="6663" width="4.5" customWidth="1"/>
    <col min="6664" max="6664" width="5.375" customWidth="1"/>
    <col min="6665" max="6665" width="5" customWidth="1"/>
    <col min="6666" max="6668" width="4.5" customWidth="1"/>
    <col min="6669" max="6669" width="6.5" customWidth="1"/>
    <col min="6670" max="6671" width="4.6875" customWidth="1"/>
    <col min="6673" max="6673" width="5.625" customWidth="1"/>
    <col min="6674" max="6675" width="8.625" customWidth="1"/>
    <col min="6676" max="6676" width="8.1875" customWidth="1"/>
    <col min="6677" max="6677" width="8.625" customWidth="1"/>
    <col min="6678" max="6678" width="7.6875" customWidth="1"/>
    <col min="6680" max="6685" width="4.5" customWidth="1"/>
    <col min="6918" max="6918" width="7.1875" customWidth="1"/>
    <col min="6919" max="6919" width="4.5" customWidth="1"/>
    <col min="6920" max="6920" width="5.375" customWidth="1"/>
    <col min="6921" max="6921" width="5" customWidth="1"/>
    <col min="6922" max="6924" width="4.5" customWidth="1"/>
    <col min="6925" max="6925" width="6.5" customWidth="1"/>
    <col min="6926" max="6927" width="4.6875" customWidth="1"/>
    <col min="6929" max="6929" width="5.625" customWidth="1"/>
    <col min="6930" max="6931" width="8.625" customWidth="1"/>
    <col min="6932" max="6932" width="8.1875" customWidth="1"/>
    <col min="6933" max="6933" width="8.625" customWidth="1"/>
    <col min="6934" max="6934" width="7.6875" customWidth="1"/>
    <col min="6936" max="6941" width="4.5" customWidth="1"/>
    <col min="7174" max="7174" width="7.1875" customWidth="1"/>
    <col min="7175" max="7175" width="4.5" customWidth="1"/>
    <col min="7176" max="7176" width="5.375" customWidth="1"/>
    <col min="7177" max="7177" width="5" customWidth="1"/>
    <col min="7178" max="7180" width="4.5" customWidth="1"/>
    <col min="7181" max="7181" width="6.5" customWidth="1"/>
    <col min="7182" max="7183" width="4.6875" customWidth="1"/>
    <col min="7185" max="7185" width="5.625" customWidth="1"/>
    <col min="7186" max="7187" width="8.625" customWidth="1"/>
    <col min="7188" max="7188" width="8.1875" customWidth="1"/>
    <col min="7189" max="7189" width="8.625" customWidth="1"/>
    <col min="7190" max="7190" width="7.6875" customWidth="1"/>
    <col min="7192" max="7197" width="4.5" customWidth="1"/>
    <col min="7430" max="7430" width="7.1875" customWidth="1"/>
    <col min="7431" max="7431" width="4.5" customWidth="1"/>
    <col min="7432" max="7432" width="5.375" customWidth="1"/>
    <col min="7433" max="7433" width="5" customWidth="1"/>
    <col min="7434" max="7436" width="4.5" customWidth="1"/>
    <col min="7437" max="7437" width="6.5" customWidth="1"/>
    <col min="7438" max="7439" width="4.6875" customWidth="1"/>
    <col min="7441" max="7441" width="5.625" customWidth="1"/>
    <col min="7442" max="7443" width="8.625" customWidth="1"/>
    <col min="7444" max="7444" width="8.1875" customWidth="1"/>
    <col min="7445" max="7445" width="8.625" customWidth="1"/>
    <col min="7446" max="7446" width="7.6875" customWidth="1"/>
    <col min="7448" max="7453" width="4.5" customWidth="1"/>
    <col min="7686" max="7686" width="7.1875" customWidth="1"/>
    <col min="7687" max="7687" width="4.5" customWidth="1"/>
    <col min="7688" max="7688" width="5.375" customWidth="1"/>
    <col min="7689" max="7689" width="5" customWidth="1"/>
    <col min="7690" max="7692" width="4.5" customWidth="1"/>
    <col min="7693" max="7693" width="6.5" customWidth="1"/>
    <col min="7694" max="7695" width="4.6875" customWidth="1"/>
    <col min="7697" max="7697" width="5.625" customWidth="1"/>
    <col min="7698" max="7699" width="8.625" customWidth="1"/>
    <col min="7700" max="7700" width="8.1875" customWidth="1"/>
    <col min="7701" max="7701" width="8.625" customWidth="1"/>
    <col min="7702" max="7702" width="7.6875" customWidth="1"/>
    <col min="7704" max="7709" width="4.5" customWidth="1"/>
    <col min="7942" max="7942" width="7.1875" customWidth="1"/>
    <col min="7943" max="7943" width="4.5" customWidth="1"/>
    <col min="7944" max="7944" width="5.375" customWidth="1"/>
    <col min="7945" max="7945" width="5" customWidth="1"/>
    <col min="7946" max="7948" width="4.5" customWidth="1"/>
    <col min="7949" max="7949" width="6.5" customWidth="1"/>
    <col min="7950" max="7951" width="4.6875" customWidth="1"/>
    <col min="7953" max="7953" width="5.625" customWidth="1"/>
    <col min="7954" max="7955" width="8.625" customWidth="1"/>
    <col min="7956" max="7956" width="8.1875" customWidth="1"/>
    <col min="7957" max="7957" width="8.625" customWidth="1"/>
    <col min="7958" max="7958" width="7.6875" customWidth="1"/>
    <col min="7960" max="7965" width="4.5" customWidth="1"/>
    <col min="8198" max="8198" width="7.1875" customWidth="1"/>
    <col min="8199" max="8199" width="4.5" customWidth="1"/>
    <col min="8200" max="8200" width="5.375" customWidth="1"/>
    <col min="8201" max="8201" width="5" customWidth="1"/>
    <col min="8202" max="8204" width="4.5" customWidth="1"/>
    <col min="8205" max="8205" width="6.5" customWidth="1"/>
    <col min="8206" max="8207" width="4.6875" customWidth="1"/>
    <col min="8209" max="8209" width="5.625" customWidth="1"/>
    <col min="8210" max="8211" width="8.625" customWidth="1"/>
    <col min="8212" max="8212" width="8.1875" customWidth="1"/>
    <col min="8213" max="8213" width="8.625" customWidth="1"/>
    <col min="8214" max="8214" width="7.6875" customWidth="1"/>
    <col min="8216" max="8221" width="4.5" customWidth="1"/>
    <col min="8454" max="8454" width="7.1875" customWidth="1"/>
    <col min="8455" max="8455" width="4.5" customWidth="1"/>
    <col min="8456" max="8456" width="5.375" customWidth="1"/>
    <col min="8457" max="8457" width="5" customWidth="1"/>
    <col min="8458" max="8460" width="4.5" customWidth="1"/>
    <col min="8461" max="8461" width="6.5" customWidth="1"/>
    <col min="8462" max="8463" width="4.6875" customWidth="1"/>
    <col min="8465" max="8465" width="5.625" customWidth="1"/>
    <col min="8466" max="8467" width="8.625" customWidth="1"/>
    <col min="8468" max="8468" width="8.1875" customWidth="1"/>
    <col min="8469" max="8469" width="8.625" customWidth="1"/>
    <col min="8470" max="8470" width="7.6875" customWidth="1"/>
    <col min="8472" max="8477" width="4.5" customWidth="1"/>
    <col min="8710" max="8710" width="7.1875" customWidth="1"/>
    <col min="8711" max="8711" width="4.5" customWidth="1"/>
    <col min="8712" max="8712" width="5.375" customWidth="1"/>
    <col min="8713" max="8713" width="5" customWidth="1"/>
    <col min="8714" max="8716" width="4.5" customWidth="1"/>
    <col min="8717" max="8717" width="6.5" customWidth="1"/>
    <col min="8718" max="8719" width="4.6875" customWidth="1"/>
    <col min="8721" max="8721" width="5.625" customWidth="1"/>
    <col min="8722" max="8723" width="8.625" customWidth="1"/>
    <col min="8724" max="8724" width="8.1875" customWidth="1"/>
    <col min="8725" max="8725" width="8.625" customWidth="1"/>
    <col min="8726" max="8726" width="7.6875" customWidth="1"/>
    <col min="8728" max="8733" width="4.5" customWidth="1"/>
    <col min="8966" max="8966" width="7.1875" customWidth="1"/>
    <col min="8967" max="8967" width="4.5" customWidth="1"/>
    <col min="8968" max="8968" width="5.375" customWidth="1"/>
    <col min="8969" max="8969" width="5" customWidth="1"/>
    <col min="8970" max="8972" width="4.5" customWidth="1"/>
    <col min="8973" max="8973" width="6.5" customWidth="1"/>
    <col min="8974" max="8975" width="4.6875" customWidth="1"/>
    <col min="8977" max="8977" width="5.625" customWidth="1"/>
    <col min="8978" max="8979" width="8.625" customWidth="1"/>
    <col min="8980" max="8980" width="8.1875" customWidth="1"/>
    <col min="8981" max="8981" width="8.625" customWidth="1"/>
    <col min="8982" max="8982" width="7.6875" customWidth="1"/>
    <col min="8984" max="8989" width="4.5" customWidth="1"/>
    <col min="9222" max="9222" width="7.1875" customWidth="1"/>
    <col min="9223" max="9223" width="4.5" customWidth="1"/>
    <col min="9224" max="9224" width="5.375" customWidth="1"/>
    <col min="9225" max="9225" width="5" customWidth="1"/>
    <col min="9226" max="9228" width="4.5" customWidth="1"/>
    <col min="9229" max="9229" width="6.5" customWidth="1"/>
    <col min="9230" max="9231" width="4.6875" customWidth="1"/>
    <col min="9233" max="9233" width="5.625" customWidth="1"/>
    <col min="9234" max="9235" width="8.625" customWidth="1"/>
    <col min="9236" max="9236" width="8.1875" customWidth="1"/>
    <col min="9237" max="9237" width="8.625" customWidth="1"/>
    <col min="9238" max="9238" width="7.6875" customWidth="1"/>
    <col min="9240" max="9245" width="4.5" customWidth="1"/>
    <col min="9478" max="9478" width="7.1875" customWidth="1"/>
    <col min="9479" max="9479" width="4.5" customWidth="1"/>
    <col min="9480" max="9480" width="5.375" customWidth="1"/>
    <col min="9481" max="9481" width="5" customWidth="1"/>
    <col min="9482" max="9484" width="4.5" customWidth="1"/>
    <col min="9485" max="9485" width="6.5" customWidth="1"/>
    <col min="9486" max="9487" width="4.6875" customWidth="1"/>
    <col min="9489" max="9489" width="5.625" customWidth="1"/>
    <col min="9490" max="9491" width="8.625" customWidth="1"/>
    <col min="9492" max="9492" width="8.1875" customWidth="1"/>
    <col min="9493" max="9493" width="8.625" customWidth="1"/>
    <col min="9494" max="9494" width="7.6875" customWidth="1"/>
    <col min="9496" max="9501" width="4.5" customWidth="1"/>
    <col min="9734" max="9734" width="7.1875" customWidth="1"/>
    <col min="9735" max="9735" width="4.5" customWidth="1"/>
    <col min="9736" max="9736" width="5.375" customWidth="1"/>
    <col min="9737" max="9737" width="5" customWidth="1"/>
    <col min="9738" max="9740" width="4.5" customWidth="1"/>
    <col min="9741" max="9741" width="6.5" customWidth="1"/>
    <col min="9742" max="9743" width="4.6875" customWidth="1"/>
    <col min="9745" max="9745" width="5.625" customWidth="1"/>
    <col min="9746" max="9747" width="8.625" customWidth="1"/>
    <col min="9748" max="9748" width="8.1875" customWidth="1"/>
    <col min="9749" max="9749" width="8.625" customWidth="1"/>
    <col min="9750" max="9750" width="7.6875" customWidth="1"/>
    <col min="9752" max="9757" width="4.5" customWidth="1"/>
    <col min="9990" max="9990" width="7.1875" customWidth="1"/>
    <col min="9991" max="9991" width="4.5" customWidth="1"/>
    <col min="9992" max="9992" width="5.375" customWidth="1"/>
    <col min="9993" max="9993" width="5" customWidth="1"/>
    <col min="9994" max="9996" width="4.5" customWidth="1"/>
    <col min="9997" max="9997" width="6.5" customWidth="1"/>
    <col min="9998" max="9999" width="4.6875" customWidth="1"/>
    <col min="10001" max="10001" width="5.625" customWidth="1"/>
    <col min="10002" max="10003" width="8.625" customWidth="1"/>
    <col min="10004" max="10004" width="8.1875" customWidth="1"/>
    <col min="10005" max="10005" width="8.625" customWidth="1"/>
    <col min="10006" max="10006" width="7.6875" customWidth="1"/>
    <col min="10008" max="10013" width="4.5" customWidth="1"/>
    <col min="10246" max="10246" width="7.1875" customWidth="1"/>
    <col min="10247" max="10247" width="4.5" customWidth="1"/>
    <col min="10248" max="10248" width="5.375" customWidth="1"/>
    <col min="10249" max="10249" width="5" customWidth="1"/>
    <col min="10250" max="10252" width="4.5" customWidth="1"/>
    <col min="10253" max="10253" width="6.5" customWidth="1"/>
    <col min="10254" max="10255" width="4.6875" customWidth="1"/>
    <col min="10257" max="10257" width="5.625" customWidth="1"/>
    <col min="10258" max="10259" width="8.625" customWidth="1"/>
    <col min="10260" max="10260" width="8.1875" customWidth="1"/>
    <col min="10261" max="10261" width="8.625" customWidth="1"/>
    <col min="10262" max="10262" width="7.6875" customWidth="1"/>
    <col min="10264" max="10269" width="4.5" customWidth="1"/>
    <col min="10502" max="10502" width="7.1875" customWidth="1"/>
    <col min="10503" max="10503" width="4.5" customWidth="1"/>
    <col min="10504" max="10504" width="5.375" customWidth="1"/>
    <col min="10505" max="10505" width="5" customWidth="1"/>
    <col min="10506" max="10508" width="4.5" customWidth="1"/>
    <col min="10509" max="10509" width="6.5" customWidth="1"/>
    <col min="10510" max="10511" width="4.6875" customWidth="1"/>
    <col min="10513" max="10513" width="5.625" customWidth="1"/>
    <col min="10514" max="10515" width="8.625" customWidth="1"/>
    <col min="10516" max="10516" width="8.1875" customWidth="1"/>
    <col min="10517" max="10517" width="8.625" customWidth="1"/>
    <col min="10518" max="10518" width="7.6875" customWidth="1"/>
    <col min="10520" max="10525" width="4.5" customWidth="1"/>
    <col min="10758" max="10758" width="7.1875" customWidth="1"/>
    <col min="10759" max="10759" width="4.5" customWidth="1"/>
    <col min="10760" max="10760" width="5.375" customWidth="1"/>
    <col min="10761" max="10761" width="5" customWidth="1"/>
    <col min="10762" max="10764" width="4.5" customWidth="1"/>
    <col min="10765" max="10765" width="6.5" customWidth="1"/>
    <col min="10766" max="10767" width="4.6875" customWidth="1"/>
    <col min="10769" max="10769" width="5.625" customWidth="1"/>
    <col min="10770" max="10771" width="8.625" customWidth="1"/>
    <col min="10772" max="10772" width="8.1875" customWidth="1"/>
    <col min="10773" max="10773" width="8.625" customWidth="1"/>
    <col min="10774" max="10774" width="7.6875" customWidth="1"/>
    <col min="10776" max="10781" width="4.5" customWidth="1"/>
    <col min="11014" max="11014" width="7.1875" customWidth="1"/>
    <col min="11015" max="11015" width="4.5" customWidth="1"/>
    <col min="11016" max="11016" width="5.375" customWidth="1"/>
    <col min="11017" max="11017" width="5" customWidth="1"/>
    <col min="11018" max="11020" width="4.5" customWidth="1"/>
    <col min="11021" max="11021" width="6.5" customWidth="1"/>
    <col min="11022" max="11023" width="4.6875" customWidth="1"/>
    <col min="11025" max="11025" width="5.625" customWidth="1"/>
    <col min="11026" max="11027" width="8.625" customWidth="1"/>
    <col min="11028" max="11028" width="8.1875" customWidth="1"/>
    <col min="11029" max="11029" width="8.625" customWidth="1"/>
    <col min="11030" max="11030" width="7.6875" customWidth="1"/>
    <col min="11032" max="11037" width="4.5" customWidth="1"/>
    <col min="11270" max="11270" width="7.1875" customWidth="1"/>
    <col min="11271" max="11271" width="4.5" customWidth="1"/>
    <col min="11272" max="11272" width="5.375" customWidth="1"/>
    <col min="11273" max="11273" width="5" customWidth="1"/>
    <col min="11274" max="11276" width="4.5" customWidth="1"/>
    <col min="11277" max="11277" width="6.5" customWidth="1"/>
    <col min="11278" max="11279" width="4.6875" customWidth="1"/>
    <col min="11281" max="11281" width="5.625" customWidth="1"/>
    <col min="11282" max="11283" width="8.625" customWidth="1"/>
    <col min="11284" max="11284" width="8.1875" customWidth="1"/>
    <col min="11285" max="11285" width="8.625" customWidth="1"/>
    <col min="11286" max="11286" width="7.6875" customWidth="1"/>
    <col min="11288" max="11293" width="4.5" customWidth="1"/>
    <col min="11526" max="11526" width="7.1875" customWidth="1"/>
    <col min="11527" max="11527" width="4.5" customWidth="1"/>
    <col min="11528" max="11528" width="5.375" customWidth="1"/>
    <col min="11529" max="11529" width="5" customWidth="1"/>
    <col min="11530" max="11532" width="4.5" customWidth="1"/>
    <col min="11533" max="11533" width="6.5" customWidth="1"/>
    <col min="11534" max="11535" width="4.6875" customWidth="1"/>
    <col min="11537" max="11537" width="5.625" customWidth="1"/>
    <col min="11538" max="11539" width="8.625" customWidth="1"/>
    <col min="11540" max="11540" width="8.1875" customWidth="1"/>
    <col min="11541" max="11541" width="8.625" customWidth="1"/>
    <col min="11542" max="11542" width="7.6875" customWidth="1"/>
    <col min="11544" max="11549" width="4.5" customWidth="1"/>
    <col min="11782" max="11782" width="7.1875" customWidth="1"/>
    <col min="11783" max="11783" width="4.5" customWidth="1"/>
    <col min="11784" max="11784" width="5.375" customWidth="1"/>
    <col min="11785" max="11785" width="5" customWidth="1"/>
    <col min="11786" max="11788" width="4.5" customWidth="1"/>
    <col min="11789" max="11789" width="6.5" customWidth="1"/>
    <col min="11790" max="11791" width="4.6875" customWidth="1"/>
    <col min="11793" max="11793" width="5.625" customWidth="1"/>
    <col min="11794" max="11795" width="8.625" customWidth="1"/>
    <col min="11796" max="11796" width="8.1875" customWidth="1"/>
    <col min="11797" max="11797" width="8.625" customWidth="1"/>
    <col min="11798" max="11798" width="7.6875" customWidth="1"/>
    <col min="11800" max="11805" width="4.5" customWidth="1"/>
    <col min="12038" max="12038" width="7.1875" customWidth="1"/>
    <col min="12039" max="12039" width="4.5" customWidth="1"/>
    <col min="12040" max="12040" width="5.375" customWidth="1"/>
    <col min="12041" max="12041" width="5" customWidth="1"/>
    <col min="12042" max="12044" width="4.5" customWidth="1"/>
    <col min="12045" max="12045" width="6.5" customWidth="1"/>
    <col min="12046" max="12047" width="4.6875" customWidth="1"/>
    <col min="12049" max="12049" width="5.625" customWidth="1"/>
    <col min="12050" max="12051" width="8.625" customWidth="1"/>
    <col min="12052" max="12052" width="8.1875" customWidth="1"/>
    <col min="12053" max="12053" width="8.625" customWidth="1"/>
    <col min="12054" max="12054" width="7.6875" customWidth="1"/>
    <col min="12056" max="12061" width="4.5" customWidth="1"/>
    <col min="12294" max="12294" width="7.1875" customWidth="1"/>
    <col min="12295" max="12295" width="4.5" customWidth="1"/>
    <col min="12296" max="12296" width="5.375" customWidth="1"/>
    <col min="12297" max="12297" width="5" customWidth="1"/>
    <col min="12298" max="12300" width="4.5" customWidth="1"/>
    <col min="12301" max="12301" width="6.5" customWidth="1"/>
    <col min="12302" max="12303" width="4.6875" customWidth="1"/>
    <col min="12305" max="12305" width="5.625" customWidth="1"/>
    <col min="12306" max="12307" width="8.625" customWidth="1"/>
    <col min="12308" max="12308" width="8.1875" customWidth="1"/>
    <col min="12309" max="12309" width="8.625" customWidth="1"/>
    <col min="12310" max="12310" width="7.6875" customWidth="1"/>
    <col min="12312" max="12317" width="4.5" customWidth="1"/>
    <col min="12550" max="12550" width="7.1875" customWidth="1"/>
    <col min="12551" max="12551" width="4.5" customWidth="1"/>
    <col min="12552" max="12552" width="5.375" customWidth="1"/>
    <col min="12553" max="12553" width="5" customWidth="1"/>
    <col min="12554" max="12556" width="4.5" customWidth="1"/>
    <col min="12557" max="12557" width="6.5" customWidth="1"/>
    <col min="12558" max="12559" width="4.6875" customWidth="1"/>
    <col min="12561" max="12561" width="5.625" customWidth="1"/>
    <col min="12562" max="12563" width="8.625" customWidth="1"/>
    <col min="12564" max="12564" width="8.1875" customWidth="1"/>
    <col min="12565" max="12565" width="8.625" customWidth="1"/>
    <col min="12566" max="12566" width="7.6875" customWidth="1"/>
    <col min="12568" max="12573" width="4.5" customWidth="1"/>
    <col min="12806" max="12806" width="7.1875" customWidth="1"/>
    <col min="12807" max="12807" width="4.5" customWidth="1"/>
    <col min="12808" max="12808" width="5.375" customWidth="1"/>
    <col min="12809" max="12809" width="5" customWidth="1"/>
    <col min="12810" max="12812" width="4.5" customWidth="1"/>
    <col min="12813" max="12813" width="6.5" customWidth="1"/>
    <col min="12814" max="12815" width="4.6875" customWidth="1"/>
    <col min="12817" max="12817" width="5.625" customWidth="1"/>
    <col min="12818" max="12819" width="8.625" customWidth="1"/>
    <col min="12820" max="12820" width="8.1875" customWidth="1"/>
    <col min="12821" max="12821" width="8.625" customWidth="1"/>
    <col min="12822" max="12822" width="7.6875" customWidth="1"/>
    <col min="12824" max="12829" width="4.5" customWidth="1"/>
    <col min="13062" max="13062" width="7.1875" customWidth="1"/>
    <col min="13063" max="13063" width="4.5" customWidth="1"/>
    <col min="13064" max="13064" width="5.375" customWidth="1"/>
    <col min="13065" max="13065" width="5" customWidth="1"/>
    <col min="13066" max="13068" width="4.5" customWidth="1"/>
    <col min="13069" max="13069" width="6.5" customWidth="1"/>
    <col min="13070" max="13071" width="4.6875" customWidth="1"/>
    <col min="13073" max="13073" width="5.625" customWidth="1"/>
    <col min="13074" max="13075" width="8.625" customWidth="1"/>
    <col min="13076" max="13076" width="8.1875" customWidth="1"/>
    <col min="13077" max="13077" width="8.625" customWidth="1"/>
    <col min="13078" max="13078" width="7.6875" customWidth="1"/>
    <col min="13080" max="13085" width="4.5" customWidth="1"/>
    <col min="13318" max="13318" width="7.1875" customWidth="1"/>
    <col min="13319" max="13319" width="4.5" customWidth="1"/>
    <col min="13320" max="13320" width="5.375" customWidth="1"/>
    <col min="13321" max="13321" width="5" customWidth="1"/>
    <col min="13322" max="13324" width="4.5" customWidth="1"/>
    <col min="13325" max="13325" width="6.5" customWidth="1"/>
    <col min="13326" max="13327" width="4.6875" customWidth="1"/>
    <col min="13329" max="13329" width="5.625" customWidth="1"/>
    <col min="13330" max="13331" width="8.625" customWidth="1"/>
    <col min="13332" max="13332" width="8.1875" customWidth="1"/>
    <col min="13333" max="13333" width="8.625" customWidth="1"/>
    <col min="13334" max="13334" width="7.6875" customWidth="1"/>
    <col min="13336" max="13341" width="4.5" customWidth="1"/>
    <col min="13574" max="13574" width="7.1875" customWidth="1"/>
    <col min="13575" max="13575" width="4.5" customWidth="1"/>
    <col min="13576" max="13576" width="5.375" customWidth="1"/>
    <col min="13577" max="13577" width="5" customWidth="1"/>
    <col min="13578" max="13580" width="4.5" customWidth="1"/>
    <col min="13581" max="13581" width="6.5" customWidth="1"/>
    <col min="13582" max="13583" width="4.6875" customWidth="1"/>
    <col min="13585" max="13585" width="5.625" customWidth="1"/>
    <col min="13586" max="13587" width="8.625" customWidth="1"/>
    <col min="13588" max="13588" width="8.1875" customWidth="1"/>
    <col min="13589" max="13589" width="8.625" customWidth="1"/>
    <col min="13590" max="13590" width="7.6875" customWidth="1"/>
    <col min="13592" max="13597" width="4.5" customWidth="1"/>
    <col min="13830" max="13830" width="7.1875" customWidth="1"/>
    <col min="13831" max="13831" width="4.5" customWidth="1"/>
    <col min="13832" max="13832" width="5.375" customWidth="1"/>
    <col min="13833" max="13833" width="5" customWidth="1"/>
    <col min="13834" max="13836" width="4.5" customWidth="1"/>
    <col min="13837" max="13837" width="6.5" customWidth="1"/>
    <col min="13838" max="13839" width="4.6875" customWidth="1"/>
    <col min="13841" max="13841" width="5.625" customWidth="1"/>
    <col min="13842" max="13843" width="8.625" customWidth="1"/>
    <col min="13844" max="13844" width="8.1875" customWidth="1"/>
    <col min="13845" max="13845" width="8.625" customWidth="1"/>
    <col min="13846" max="13846" width="7.6875" customWidth="1"/>
    <col min="13848" max="13853" width="4.5" customWidth="1"/>
    <col min="14086" max="14086" width="7.1875" customWidth="1"/>
    <col min="14087" max="14087" width="4.5" customWidth="1"/>
    <col min="14088" max="14088" width="5.375" customWidth="1"/>
    <col min="14089" max="14089" width="5" customWidth="1"/>
    <col min="14090" max="14092" width="4.5" customWidth="1"/>
    <col min="14093" max="14093" width="6.5" customWidth="1"/>
    <col min="14094" max="14095" width="4.6875" customWidth="1"/>
    <col min="14097" max="14097" width="5.625" customWidth="1"/>
    <col min="14098" max="14099" width="8.625" customWidth="1"/>
    <col min="14100" max="14100" width="8.1875" customWidth="1"/>
    <col min="14101" max="14101" width="8.625" customWidth="1"/>
    <col min="14102" max="14102" width="7.6875" customWidth="1"/>
    <col min="14104" max="14109" width="4.5" customWidth="1"/>
    <col min="14342" max="14342" width="7.1875" customWidth="1"/>
    <col min="14343" max="14343" width="4.5" customWidth="1"/>
    <col min="14344" max="14344" width="5.375" customWidth="1"/>
    <col min="14345" max="14345" width="5" customWidth="1"/>
    <col min="14346" max="14348" width="4.5" customWidth="1"/>
    <col min="14349" max="14349" width="6.5" customWidth="1"/>
    <col min="14350" max="14351" width="4.6875" customWidth="1"/>
    <col min="14353" max="14353" width="5.625" customWidth="1"/>
    <col min="14354" max="14355" width="8.625" customWidth="1"/>
    <col min="14356" max="14356" width="8.1875" customWidth="1"/>
    <col min="14357" max="14357" width="8.625" customWidth="1"/>
    <col min="14358" max="14358" width="7.6875" customWidth="1"/>
    <col min="14360" max="14365" width="4.5" customWidth="1"/>
    <col min="14598" max="14598" width="7.1875" customWidth="1"/>
    <col min="14599" max="14599" width="4.5" customWidth="1"/>
    <col min="14600" max="14600" width="5.375" customWidth="1"/>
    <col min="14601" max="14601" width="5" customWidth="1"/>
    <col min="14602" max="14604" width="4.5" customWidth="1"/>
    <col min="14605" max="14605" width="6.5" customWidth="1"/>
    <col min="14606" max="14607" width="4.6875" customWidth="1"/>
    <col min="14609" max="14609" width="5.625" customWidth="1"/>
    <col min="14610" max="14611" width="8.625" customWidth="1"/>
    <col min="14612" max="14612" width="8.1875" customWidth="1"/>
    <col min="14613" max="14613" width="8.625" customWidth="1"/>
    <col min="14614" max="14614" width="7.6875" customWidth="1"/>
    <col min="14616" max="14621" width="4.5" customWidth="1"/>
    <col min="14854" max="14854" width="7.1875" customWidth="1"/>
    <col min="14855" max="14855" width="4.5" customWidth="1"/>
    <col min="14856" max="14856" width="5.375" customWidth="1"/>
    <col min="14857" max="14857" width="5" customWidth="1"/>
    <col min="14858" max="14860" width="4.5" customWidth="1"/>
    <col min="14861" max="14861" width="6.5" customWidth="1"/>
    <col min="14862" max="14863" width="4.6875" customWidth="1"/>
    <col min="14865" max="14865" width="5.625" customWidth="1"/>
    <col min="14866" max="14867" width="8.625" customWidth="1"/>
    <col min="14868" max="14868" width="8.1875" customWidth="1"/>
    <col min="14869" max="14869" width="8.625" customWidth="1"/>
    <col min="14870" max="14870" width="7.6875" customWidth="1"/>
    <col min="14872" max="14877" width="4.5" customWidth="1"/>
    <col min="15110" max="15110" width="7.1875" customWidth="1"/>
    <col min="15111" max="15111" width="4.5" customWidth="1"/>
    <col min="15112" max="15112" width="5.375" customWidth="1"/>
    <col min="15113" max="15113" width="5" customWidth="1"/>
    <col min="15114" max="15116" width="4.5" customWidth="1"/>
    <col min="15117" max="15117" width="6.5" customWidth="1"/>
    <col min="15118" max="15119" width="4.6875" customWidth="1"/>
    <col min="15121" max="15121" width="5.625" customWidth="1"/>
    <col min="15122" max="15123" width="8.625" customWidth="1"/>
    <col min="15124" max="15124" width="8.1875" customWidth="1"/>
    <col min="15125" max="15125" width="8.625" customWidth="1"/>
    <col min="15126" max="15126" width="7.6875" customWidth="1"/>
    <col min="15128" max="15133" width="4.5" customWidth="1"/>
    <col min="15366" max="15366" width="7.1875" customWidth="1"/>
    <col min="15367" max="15367" width="4.5" customWidth="1"/>
    <col min="15368" max="15368" width="5.375" customWidth="1"/>
    <col min="15369" max="15369" width="5" customWidth="1"/>
    <col min="15370" max="15372" width="4.5" customWidth="1"/>
    <col min="15373" max="15373" width="6.5" customWidth="1"/>
    <col min="15374" max="15375" width="4.6875" customWidth="1"/>
    <col min="15377" max="15377" width="5.625" customWidth="1"/>
    <col min="15378" max="15379" width="8.625" customWidth="1"/>
    <col min="15380" max="15380" width="8.1875" customWidth="1"/>
    <col min="15381" max="15381" width="8.625" customWidth="1"/>
    <col min="15382" max="15382" width="7.6875" customWidth="1"/>
    <col min="15384" max="15389" width="4.5" customWidth="1"/>
    <col min="15622" max="15622" width="7.1875" customWidth="1"/>
    <col min="15623" max="15623" width="4.5" customWidth="1"/>
    <col min="15624" max="15624" width="5.375" customWidth="1"/>
    <col min="15625" max="15625" width="5" customWidth="1"/>
    <col min="15626" max="15628" width="4.5" customWidth="1"/>
    <col min="15629" max="15629" width="6.5" customWidth="1"/>
    <col min="15630" max="15631" width="4.6875" customWidth="1"/>
    <col min="15633" max="15633" width="5.625" customWidth="1"/>
    <col min="15634" max="15635" width="8.625" customWidth="1"/>
    <col min="15636" max="15636" width="8.1875" customWidth="1"/>
    <col min="15637" max="15637" width="8.625" customWidth="1"/>
    <col min="15638" max="15638" width="7.6875" customWidth="1"/>
    <col min="15640" max="15645" width="4.5" customWidth="1"/>
    <col min="15878" max="15878" width="7.1875" customWidth="1"/>
    <col min="15879" max="15879" width="4.5" customWidth="1"/>
    <col min="15880" max="15880" width="5.375" customWidth="1"/>
    <col min="15881" max="15881" width="5" customWidth="1"/>
    <col min="15882" max="15884" width="4.5" customWidth="1"/>
    <col min="15885" max="15885" width="6.5" customWidth="1"/>
    <col min="15886" max="15887" width="4.6875" customWidth="1"/>
    <col min="15889" max="15889" width="5.625" customWidth="1"/>
    <col min="15890" max="15891" width="8.625" customWidth="1"/>
    <col min="15892" max="15892" width="8.1875" customWidth="1"/>
    <col min="15893" max="15893" width="8.625" customWidth="1"/>
    <col min="15894" max="15894" width="7.6875" customWidth="1"/>
    <col min="15896" max="15901" width="4.5" customWidth="1"/>
    <col min="16134" max="16134" width="7.1875" customWidth="1"/>
    <col min="16135" max="16135" width="4.5" customWidth="1"/>
    <col min="16136" max="16136" width="5.375" customWidth="1"/>
    <col min="16137" max="16137" width="5" customWidth="1"/>
    <col min="16138" max="16140" width="4.5" customWidth="1"/>
    <col min="16141" max="16141" width="6.5" customWidth="1"/>
    <col min="16142" max="16143" width="4.6875" customWidth="1"/>
    <col min="16145" max="16145" width="5.625" customWidth="1"/>
    <col min="16146" max="16147" width="8.625" customWidth="1"/>
    <col min="16148" max="16148" width="8.1875" customWidth="1"/>
    <col min="16149" max="16149" width="8.625" customWidth="1"/>
    <col min="16150" max="16150" width="7.6875" customWidth="1"/>
    <col min="16152" max="16157" width="4.5" customWidth="1"/>
  </cols>
  <sheetData>
    <row r="2" spans="1:29" ht="13.9">
      <c r="A2" s="168" t="s">
        <v>191</v>
      </c>
    </row>
    <row r="3" spans="1:29">
      <c r="A3" t="s">
        <v>100</v>
      </c>
    </row>
    <row r="4" spans="1:29" ht="13.9">
      <c r="F4" t="s">
        <v>192</v>
      </c>
      <c r="Q4" t="s">
        <v>171</v>
      </c>
      <c r="X4" s="168" t="s">
        <v>193</v>
      </c>
      <c r="Z4" t="s">
        <v>194</v>
      </c>
    </row>
    <row r="5" spans="1:29" ht="13.9">
      <c r="F5" t="s">
        <v>5</v>
      </c>
      <c r="G5" s="169" t="s">
        <v>195</v>
      </c>
      <c r="H5" s="169">
        <v>2</v>
      </c>
      <c r="I5" s="169">
        <v>3</v>
      </c>
      <c r="J5" s="169">
        <v>4</v>
      </c>
      <c r="K5" s="169">
        <v>5</v>
      </c>
      <c r="L5" s="169" t="s">
        <v>196</v>
      </c>
      <c r="M5" t="s">
        <v>46</v>
      </c>
      <c r="Q5" t="s">
        <v>3</v>
      </c>
      <c r="R5" s="169" t="s">
        <v>195</v>
      </c>
      <c r="S5" s="169">
        <v>2</v>
      </c>
      <c r="T5" s="169">
        <v>3</v>
      </c>
      <c r="U5" s="169">
        <v>4</v>
      </c>
      <c r="V5" s="169">
        <v>5</v>
      </c>
      <c r="Y5" s="169" t="s">
        <v>195</v>
      </c>
      <c r="Z5" s="169">
        <v>2</v>
      </c>
      <c r="AA5" s="169">
        <v>3</v>
      </c>
      <c r="AB5" s="169">
        <v>4</v>
      </c>
      <c r="AC5" s="169">
        <v>5</v>
      </c>
    </row>
    <row r="6" spans="1:29" ht="13.9">
      <c r="F6" s="169" t="s">
        <v>197</v>
      </c>
      <c r="G6" s="170">
        <v>0</v>
      </c>
      <c r="H6" s="170">
        <v>0</v>
      </c>
      <c r="I6" s="170">
        <v>0</v>
      </c>
      <c r="J6" s="170">
        <v>0</v>
      </c>
      <c r="K6" s="170">
        <v>1</v>
      </c>
      <c r="L6" s="171">
        <v>0</v>
      </c>
      <c r="M6" s="172">
        <f>SUM(G6:K6)</f>
        <v>1</v>
      </c>
      <c r="N6" s="169" t="s">
        <v>52</v>
      </c>
      <c r="O6" s="172">
        <v>1</v>
      </c>
      <c r="Q6" s="169" t="s">
        <v>197</v>
      </c>
      <c r="R6" s="2">
        <v>100</v>
      </c>
      <c r="S6" s="2">
        <v>2</v>
      </c>
      <c r="T6" s="2">
        <v>4</v>
      </c>
      <c r="U6" s="2">
        <v>7</v>
      </c>
      <c r="V6" s="2">
        <v>3</v>
      </c>
      <c r="X6" s="169" t="s">
        <v>197</v>
      </c>
      <c r="Y6">
        <v>0</v>
      </c>
      <c r="Z6" s="232">
        <f>$L$6-$L$7+5*H6</f>
        <v>-4</v>
      </c>
      <c r="AA6" s="232">
        <f>$L$6-$L$8+5*I6</f>
        <v>-2</v>
      </c>
      <c r="AB6" s="232">
        <f>$L$6-$L$9+5*J6</f>
        <v>-3</v>
      </c>
      <c r="AC6" s="232">
        <f>$L$6-$L$10+5*K6</f>
        <v>4</v>
      </c>
    </row>
    <row r="7" spans="1:29" ht="13.9">
      <c r="F7" s="169">
        <v>2</v>
      </c>
      <c r="G7" s="170">
        <v>1</v>
      </c>
      <c r="H7" s="170">
        <v>0</v>
      </c>
      <c r="I7" s="170">
        <v>0</v>
      </c>
      <c r="J7" s="170">
        <v>0</v>
      </c>
      <c r="K7" s="170">
        <v>0</v>
      </c>
      <c r="L7" s="171">
        <v>4</v>
      </c>
      <c r="M7" s="172">
        <f t="shared" ref="M7:M10" si="0">SUM(G7:K7)</f>
        <v>1</v>
      </c>
      <c r="N7" s="169" t="s">
        <v>52</v>
      </c>
      <c r="O7" s="172">
        <v>1</v>
      </c>
      <c r="Q7" s="169">
        <v>2</v>
      </c>
      <c r="R7" s="2">
        <v>2</v>
      </c>
      <c r="S7" s="2">
        <v>100</v>
      </c>
      <c r="T7" s="2">
        <v>4</v>
      </c>
      <c r="U7" s="2">
        <v>5</v>
      </c>
      <c r="V7" s="2">
        <v>7</v>
      </c>
      <c r="X7" s="169">
        <v>2</v>
      </c>
      <c r="Y7">
        <v>0</v>
      </c>
      <c r="Z7" s="233">
        <v>0</v>
      </c>
      <c r="AA7" s="232">
        <f>$L$7-$L$8+5*I7</f>
        <v>2</v>
      </c>
      <c r="AB7" s="232">
        <f>$L$7-$L$9+5*J7</f>
        <v>1</v>
      </c>
      <c r="AC7" s="232">
        <f>$L$7-$L$10+5*K7</f>
        <v>3</v>
      </c>
    </row>
    <row r="8" spans="1:29" ht="13.9">
      <c r="F8" s="169">
        <v>3</v>
      </c>
      <c r="G8" s="170">
        <v>0</v>
      </c>
      <c r="H8" s="170">
        <v>0</v>
      </c>
      <c r="I8" s="170">
        <v>0</v>
      </c>
      <c r="J8" s="170">
        <v>1</v>
      </c>
      <c r="K8" s="170">
        <v>0</v>
      </c>
      <c r="L8" s="171">
        <v>2</v>
      </c>
      <c r="M8" s="172">
        <f t="shared" si="0"/>
        <v>1</v>
      </c>
      <c r="N8" s="169" t="s">
        <v>52</v>
      </c>
      <c r="O8" s="172">
        <v>1</v>
      </c>
      <c r="Q8" s="169">
        <v>3</v>
      </c>
      <c r="R8" s="2">
        <v>4</v>
      </c>
      <c r="S8" s="2">
        <v>4</v>
      </c>
      <c r="T8" s="2">
        <v>100</v>
      </c>
      <c r="U8" s="2">
        <v>7</v>
      </c>
      <c r="V8" s="2">
        <v>3</v>
      </c>
      <c r="X8" s="169">
        <v>3</v>
      </c>
      <c r="Y8">
        <v>0</v>
      </c>
      <c r="Z8" s="232">
        <f>$L$8-$L$7+5*H8</f>
        <v>-2</v>
      </c>
      <c r="AA8" s="233">
        <v>0</v>
      </c>
      <c r="AB8" s="232">
        <f>$L$8-$L$9+5*J8</f>
        <v>4</v>
      </c>
      <c r="AC8" s="232">
        <f>$L$8-$L$10+5*K8</f>
        <v>1</v>
      </c>
    </row>
    <row r="9" spans="1:29" ht="13.9">
      <c r="F9" s="169">
        <v>4</v>
      </c>
      <c r="G9" s="170">
        <v>0</v>
      </c>
      <c r="H9" s="170">
        <v>1</v>
      </c>
      <c r="I9" s="170">
        <v>0</v>
      </c>
      <c r="J9" s="170">
        <v>0</v>
      </c>
      <c r="K9" s="170">
        <v>0</v>
      </c>
      <c r="L9" s="171">
        <v>3</v>
      </c>
      <c r="M9" s="172">
        <f t="shared" si="0"/>
        <v>1</v>
      </c>
      <c r="N9" s="169" t="s">
        <v>52</v>
      </c>
      <c r="O9" s="172">
        <v>1</v>
      </c>
      <c r="Q9" s="169">
        <v>4</v>
      </c>
      <c r="R9" s="2">
        <v>7</v>
      </c>
      <c r="S9" s="2">
        <v>5</v>
      </c>
      <c r="T9" s="2">
        <v>7</v>
      </c>
      <c r="U9" s="2">
        <v>100</v>
      </c>
      <c r="V9" s="2">
        <v>7</v>
      </c>
      <c r="X9" s="169">
        <v>4</v>
      </c>
      <c r="Y9">
        <v>0</v>
      </c>
      <c r="Z9" s="232">
        <f>$L$9-$L$7+5*H9</f>
        <v>4</v>
      </c>
      <c r="AA9" s="232">
        <f>$L$9-$L$8+5*I9</f>
        <v>1</v>
      </c>
      <c r="AB9" s="233">
        <v>0</v>
      </c>
      <c r="AC9" s="232">
        <f>$L$9-$L$10+5*K9</f>
        <v>2</v>
      </c>
    </row>
    <row r="10" spans="1:29" ht="13.9">
      <c r="F10" s="169">
        <v>5</v>
      </c>
      <c r="G10" s="170">
        <v>0</v>
      </c>
      <c r="H10" s="170">
        <v>0</v>
      </c>
      <c r="I10" s="170">
        <v>1</v>
      </c>
      <c r="J10" s="170">
        <v>0</v>
      </c>
      <c r="K10" s="170">
        <v>0</v>
      </c>
      <c r="L10" s="171">
        <v>1</v>
      </c>
      <c r="M10" s="172">
        <f t="shared" si="0"/>
        <v>1</v>
      </c>
      <c r="N10" s="169" t="s">
        <v>52</v>
      </c>
      <c r="O10" s="172">
        <v>1</v>
      </c>
      <c r="Q10" s="169">
        <v>5</v>
      </c>
      <c r="R10" s="2">
        <v>3</v>
      </c>
      <c r="S10" s="2">
        <v>7</v>
      </c>
      <c r="T10" s="2">
        <v>3</v>
      </c>
      <c r="U10" s="2">
        <v>7</v>
      </c>
      <c r="V10" s="2">
        <v>100</v>
      </c>
      <c r="X10" s="169">
        <v>5</v>
      </c>
      <c r="Y10">
        <v>0</v>
      </c>
      <c r="Z10" s="232">
        <f>$L$10-$L$7+5*H10</f>
        <v>-3</v>
      </c>
      <c r="AA10" s="232">
        <f>$L$10-$L$8+5*I10</f>
        <v>4</v>
      </c>
      <c r="AB10" s="232">
        <f>$L$10-$L$9+5*J10</f>
        <v>-2</v>
      </c>
      <c r="AC10" s="233">
        <v>0</v>
      </c>
    </row>
    <row r="11" spans="1:29" ht="13.9">
      <c r="F11" t="s">
        <v>46</v>
      </c>
      <c r="G11" s="172">
        <f>SUM(G6:G10)</f>
        <v>1</v>
      </c>
      <c r="H11" s="172">
        <f t="shared" ref="H11:K11" si="1">SUM(H6:H10)</f>
        <v>1</v>
      </c>
      <c r="I11" s="172">
        <f t="shared" si="1"/>
        <v>1</v>
      </c>
      <c r="J11" s="172">
        <f t="shared" si="1"/>
        <v>1</v>
      </c>
      <c r="K11" s="172">
        <f t="shared" si="1"/>
        <v>1</v>
      </c>
      <c r="L11" s="169"/>
    </row>
    <row r="12" spans="1:29" ht="13.9">
      <c r="G12" s="169" t="s">
        <v>52</v>
      </c>
      <c r="H12" s="169" t="s">
        <v>52</v>
      </c>
      <c r="I12" s="169" t="s">
        <v>52</v>
      </c>
      <c r="J12" s="169" t="s">
        <v>52</v>
      </c>
      <c r="K12" s="169" t="s">
        <v>52</v>
      </c>
      <c r="L12" s="169"/>
    </row>
    <row r="13" spans="1:29" ht="13.9">
      <c r="G13" s="172">
        <v>1</v>
      </c>
      <c r="H13" s="172">
        <v>1</v>
      </c>
      <c r="I13" s="172">
        <v>1</v>
      </c>
      <c r="J13" s="172">
        <v>1</v>
      </c>
      <c r="K13" s="172">
        <v>1</v>
      </c>
      <c r="L13" s="169"/>
    </row>
    <row r="15" spans="1:29" ht="13.9">
      <c r="H15" s="173" t="s">
        <v>48</v>
      </c>
      <c r="I15" s="174">
        <f>SUMPRODUCT(G6:K10,R6:V10)</f>
        <v>20</v>
      </c>
      <c r="J15" t="s">
        <v>50</v>
      </c>
      <c r="K15" t="s">
        <v>198</v>
      </c>
      <c r="M15" t="s">
        <v>253</v>
      </c>
    </row>
    <row r="16" spans="1:29" ht="13.9">
      <c r="H16" s="173"/>
      <c r="I16" s="3"/>
    </row>
    <row r="17" spans="1:1" ht="13.9">
      <c r="A17" s="168" t="s">
        <v>199</v>
      </c>
    </row>
    <row r="18" spans="1:1">
      <c r="A18" t="s">
        <v>200</v>
      </c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quation.DSMT4" shapeId="7169" r:id="rId4">
          <objectPr defaultSize="0" autoPict="0" r:id="rId5">
            <anchor moveWithCells="1" sizeWithCells="1">
              <from>
                <xdr:col>0</xdr:col>
                <xdr:colOff>219075</xdr:colOff>
                <xdr:row>18</xdr:row>
                <xdr:rowOff>142875</xdr:rowOff>
              </from>
              <to>
                <xdr:col>4</xdr:col>
                <xdr:colOff>504825</xdr:colOff>
                <xdr:row>28</xdr:row>
                <xdr:rowOff>104775</xdr:rowOff>
              </to>
            </anchor>
          </objectPr>
        </oleObject>
      </mc:Choice>
      <mc:Fallback>
        <oleObject progId="Equation.DSMT4" shapeId="7169" r:id="rId4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1A73-1DF0-48BC-A329-C26CF8017D04}">
  <dimension ref="A1:X30"/>
  <sheetViews>
    <sheetView topLeftCell="A7" workbookViewId="0">
      <selection activeCell="L26" sqref="L26"/>
    </sheetView>
  </sheetViews>
  <sheetFormatPr defaultRowHeight="13.5"/>
  <cols>
    <col min="3" max="11" width="3.5" customWidth="1"/>
    <col min="12" max="12" width="5.375" customWidth="1"/>
    <col min="13" max="13" width="13.5" customWidth="1"/>
    <col min="15" max="15" width="5.187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>
        <v>1</v>
      </c>
      <c r="E3" s="2">
        <v>1</v>
      </c>
      <c r="F3" s="2">
        <v>1</v>
      </c>
      <c r="G3" s="2">
        <v>1</v>
      </c>
      <c r="N3" s="1">
        <v>1</v>
      </c>
      <c r="O3">
        <v>0</v>
      </c>
      <c r="P3" s="2">
        <v>60</v>
      </c>
      <c r="Q3" s="2">
        <v>50</v>
      </c>
      <c r="R3" s="2">
        <v>50</v>
      </c>
      <c r="S3" s="2">
        <v>50</v>
      </c>
      <c r="T3">
        <v>0</v>
      </c>
      <c r="U3">
        <v>0</v>
      </c>
      <c r="V3">
        <v>0</v>
      </c>
      <c r="W3">
        <v>0</v>
      </c>
      <c r="X3">
        <v>0</v>
      </c>
    </row>
    <row r="4" spans="1:24">
      <c r="B4" s="1">
        <v>2</v>
      </c>
      <c r="H4" s="2">
        <v>1</v>
      </c>
      <c r="I4" s="2">
        <v>1</v>
      </c>
      <c r="J4" s="2">
        <v>1</v>
      </c>
      <c r="N4" s="1">
        <v>2</v>
      </c>
      <c r="O4">
        <v>0</v>
      </c>
      <c r="P4">
        <v>0</v>
      </c>
      <c r="Q4">
        <v>0</v>
      </c>
      <c r="R4">
        <v>0</v>
      </c>
      <c r="S4">
        <v>0</v>
      </c>
      <c r="T4" s="2">
        <v>35</v>
      </c>
      <c r="U4" s="2">
        <v>15</v>
      </c>
      <c r="V4" s="2">
        <v>10</v>
      </c>
      <c r="W4">
        <v>0</v>
      </c>
      <c r="X4">
        <v>0</v>
      </c>
    </row>
    <row r="5" spans="1:24">
      <c r="B5" s="1">
        <v>3</v>
      </c>
      <c r="H5" s="2">
        <v>1</v>
      </c>
      <c r="I5" s="2">
        <v>1</v>
      </c>
      <c r="J5" s="2">
        <v>1</v>
      </c>
      <c r="N5" s="1">
        <v>3</v>
      </c>
      <c r="O5">
        <v>0</v>
      </c>
      <c r="P5">
        <v>0</v>
      </c>
      <c r="Q5">
        <v>0</v>
      </c>
      <c r="R5">
        <v>0</v>
      </c>
      <c r="S5">
        <v>0</v>
      </c>
      <c r="T5" s="2">
        <v>25</v>
      </c>
      <c r="U5" s="2">
        <v>20</v>
      </c>
      <c r="V5" s="2">
        <v>5</v>
      </c>
      <c r="W5">
        <v>0</v>
      </c>
      <c r="X5">
        <v>0</v>
      </c>
    </row>
    <row r="6" spans="1:24">
      <c r="B6" s="1">
        <v>4</v>
      </c>
      <c r="I6" s="2">
        <v>1</v>
      </c>
      <c r="J6" s="2">
        <v>1</v>
      </c>
      <c r="K6" s="2">
        <v>1</v>
      </c>
      <c r="N6" s="1">
        <v>4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s="2">
        <v>10</v>
      </c>
      <c r="V6" s="2">
        <v>20</v>
      </c>
      <c r="W6" s="2">
        <v>40</v>
      </c>
      <c r="X6">
        <v>0</v>
      </c>
    </row>
    <row r="7" spans="1:24">
      <c r="B7" s="1">
        <v>5</v>
      </c>
      <c r="I7" s="2">
        <v>1</v>
      </c>
      <c r="J7" s="2">
        <v>1</v>
      </c>
      <c r="K7" s="2">
        <v>1</v>
      </c>
      <c r="N7" s="1">
        <v>5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 s="2">
        <v>10</v>
      </c>
      <c r="V7" s="2">
        <v>20</v>
      </c>
      <c r="W7" s="2">
        <v>40</v>
      </c>
      <c r="X7">
        <v>0</v>
      </c>
    </row>
    <row r="8" spans="1:24">
      <c r="B8" s="1">
        <v>6</v>
      </c>
      <c r="L8" s="2">
        <v>1</v>
      </c>
      <c r="N8" s="1">
        <v>6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 s="2">
        <v>50</v>
      </c>
    </row>
    <row r="9" spans="1:24">
      <c r="B9" s="1">
        <v>7</v>
      </c>
      <c r="L9" s="2">
        <v>1</v>
      </c>
      <c r="N9" s="1">
        <v>7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 s="2">
        <v>40</v>
      </c>
    </row>
    <row r="10" spans="1:24">
      <c r="B10" s="1">
        <v>8</v>
      </c>
      <c r="L10" s="2">
        <v>1</v>
      </c>
      <c r="N10" s="1">
        <v>8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 s="2">
        <v>45</v>
      </c>
    </row>
    <row r="11" spans="1:24">
      <c r="B11" s="1">
        <v>9</v>
      </c>
      <c r="L11" s="2">
        <v>1</v>
      </c>
      <c r="N11" s="1">
        <v>9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 s="2">
        <v>75</v>
      </c>
    </row>
    <row r="12" spans="1:24">
      <c r="B12" s="1">
        <v>10</v>
      </c>
      <c r="N12" s="1">
        <v>10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</row>
    <row r="13" spans="1:24" ht="13.9">
      <c r="L13" s="3"/>
    </row>
    <row r="14" spans="1:24" ht="13.9">
      <c r="L14" s="3"/>
    </row>
    <row r="16" spans="1:24">
      <c r="A16" t="s">
        <v>4</v>
      </c>
    </row>
    <row r="17" spans="2:13" ht="13.9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 ht="13.9">
      <c r="B18" s="1">
        <v>1</v>
      </c>
      <c r="C18" s="5">
        <v>0</v>
      </c>
      <c r="D18" s="6">
        <v>60</v>
      </c>
      <c r="E18" s="6">
        <v>40</v>
      </c>
      <c r="F18" s="6">
        <v>50</v>
      </c>
      <c r="G18" s="6">
        <v>50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>
        <f>SUMPRODUCT(C3:L3,C18:L18)</f>
        <v>200</v>
      </c>
    </row>
    <row r="19" spans="2:13" ht="13.9">
      <c r="B19" s="1">
        <v>2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6">
        <v>35</v>
      </c>
      <c r="I19" s="6">
        <v>15</v>
      </c>
      <c r="J19" s="6">
        <v>10</v>
      </c>
      <c r="K19" s="5">
        <v>0</v>
      </c>
      <c r="L19" s="5">
        <v>0</v>
      </c>
      <c r="M19">
        <f t="shared" ref="M19:M27" si="0">SUMPRODUCT(C4:L4,C19:L19)</f>
        <v>60</v>
      </c>
    </row>
    <row r="20" spans="2:13" ht="13.9">
      <c r="B20" s="1">
        <v>3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6">
        <v>15</v>
      </c>
      <c r="I20" s="6">
        <v>20</v>
      </c>
      <c r="J20" s="6">
        <v>5</v>
      </c>
      <c r="K20" s="5">
        <v>0</v>
      </c>
      <c r="L20" s="5">
        <v>0</v>
      </c>
      <c r="M20">
        <f t="shared" si="0"/>
        <v>40</v>
      </c>
    </row>
    <row r="21" spans="2:13" ht="13.9">
      <c r="B21" s="1">
        <v>4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6">
        <v>0</v>
      </c>
      <c r="J21" s="6">
        <v>20</v>
      </c>
      <c r="K21" s="6">
        <v>30</v>
      </c>
      <c r="L21" s="5">
        <v>0</v>
      </c>
      <c r="M21">
        <f t="shared" si="0"/>
        <v>50</v>
      </c>
    </row>
    <row r="22" spans="2:13" ht="13.9">
      <c r="B22" s="1">
        <v>5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6">
        <v>5</v>
      </c>
      <c r="J22" s="6">
        <v>10</v>
      </c>
      <c r="K22" s="6">
        <v>35</v>
      </c>
      <c r="L22" s="5">
        <v>0</v>
      </c>
      <c r="M22">
        <f t="shared" si="0"/>
        <v>50</v>
      </c>
    </row>
    <row r="23" spans="2:13" ht="13.9">
      <c r="B23" s="1">
        <v>6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6">
        <v>50</v>
      </c>
      <c r="M23">
        <f t="shared" si="0"/>
        <v>50</v>
      </c>
    </row>
    <row r="24" spans="2:13" ht="13.9">
      <c r="B24" s="1">
        <v>7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6">
        <v>40</v>
      </c>
      <c r="M24">
        <f t="shared" si="0"/>
        <v>40</v>
      </c>
    </row>
    <row r="25" spans="2:13" ht="13.9">
      <c r="B25" s="1">
        <v>8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6">
        <v>45</v>
      </c>
      <c r="M25">
        <f t="shared" si="0"/>
        <v>45</v>
      </c>
    </row>
    <row r="26" spans="2:13" ht="13.9">
      <c r="B26" s="1">
        <v>9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6">
        <v>65</v>
      </c>
      <c r="M26">
        <f t="shared" si="0"/>
        <v>65</v>
      </c>
    </row>
    <row r="27" spans="2:13">
      <c r="B27" s="1">
        <v>10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>
        <f t="shared" si="0"/>
        <v>0</v>
      </c>
    </row>
    <row r="28" spans="2:13" ht="13.9">
      <c r="B28" s="4" t="s">
        <v>7</v>
      </c>
      <c r="C28">
        <f>SUMPRODUCT(C3:C12,C18:C27)</f>
        <v>0</v>
      </c>
      <c r="D28">
        <f t="shared" ref="D28:K28" si="1">SUMPRODUCT(D3:D12,D18:D27)</f>
        <v>60</v>
      </c>
      <c r="E28">
        <f t="shared" si="1"/>
        <v>40</v>
      </c>
      <c r="F28">
        <f t="shared" si="1"/>
        <v>50</v>
      </c>
      <c r="G28">
        <f t="shared" si="1"/>
        <v>50</v>
      </c>
      <c r="H28">
        <f t="shared" si="1"/>
        <v>50</v>
      </c>
      <c r="I28">
        <f t="shared" si="1"/>
        <v>40</v>
      </c>
      <c r="J28">
        <f t="shared" si="1"/>
        <v>45</v>
      </c>
      <c r="K28">
        <f t="shared" si="1"/>
        <v>65</v>
      </c>
      <c r="L28" s="36">
        <f>SUMPRODUCT(L3:L12,L18:L27)</f>
        <v>200</v>
      </c>
    </row>
    <row r="29" spans="2:13" ht="13.9">
      <c r="L29" s="7" t="s">
        <v>8</v>
      </c>
    </row>
    <row r="30" spans="2:13">
      <c r="L30" t="s">
        <v>25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F90E3-E326-4096-A953-8746966C4A26}">
  <dimension ref="M22:AJ47"/>
  <sheetViews>
    <sheetView topLeftCell="A10" workbookViewId="0">
      <selection activeCell="R35" sqref="R35"/>
    </sheetView>
  </sheetViews>
  <sheetFormatPr defaultRowHeight="13.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6875" customWidth="1"/>
    <col min="20" max="20" width="3.875" customWidth="1"/>
    <col min="21" max="21" width="4.1875" customWidth="1"/>
    <col min="22" max="22" width="4.6875" customWidth="1"/>
    <col min="23" max="23" width="4.125" customWidth="1"/>
    <col min="26" max="35" width="3.875" customWidth="1"/>
  </cols>
  <sheetData>
    <row r="22" spans="13:36">
      <c r="M22" t="s">
        <v>84</v>
      </c>
      <c r="Y22" t="s">
        <v>85</v>
      </c>
    </row>
    <row r="23" spans="13:36">
      <c r="M23" t="s">
        <v>2</v>
      </c>
      <c r="N23" s="34" t="s">
        <v>86</v>
      </c>
      <c r="O23" s="34">
        <v>1</v>
      </c>
      <c r="P23" s="34">
        <v>2</v>
      </c>
      <c r="Q23" s="34">
        <v>3</v>
      </c>
      <c r="R23" s="34">
        <v>4</v>
      </c>
      <c r="S23" s="34">
        <v>5</v>
      </c>
      <c r="T23" s="34">
        <v>6</v>
      </c>
      <c r="U23" s="34">
        <v>7</v>
      </c>
      <c r="V23" s="34">
        <v>8</v>
      </c>
      <c r="W23" s="34">
        <v>9</v>
      </c>
      <c r="Y23" t="s">
        <v>5</v>
      </c>
      <c r="Z23" s="34" t="s">
        <v>86</v>
      </c>
      <c r="AA23" s="34">
        <v>1</v>
      </c>
      <c r="AB23" s="34">
        <v>2</v>
      </c>
      <c r="AC23" s="34">
        <v>3</v>
      </c>
      <c r="AD23" s="34">
        <v>4</v>
      </c>
      <c r="AE23" s="34">
        <v>5</v>
      </c>
      <c r="AF23" s="34">
        <v>6</v>
      </c>
      <c r="AG23" s="34">
        <v>7</v>
      </c>
      <c r="AH23" s="34">
        <v>8</v>
      </c>
      <c r="AI23" s="34">
        <v>9</v>
      </c>
      <c r="AJ23" t="s">
        <v>6</v>
      </c>
    </row>
    <row r="24" spans="13:36">
      <c r="M24" s="34" t="s">
        <v>87</v>
      </c>
      <c r="O24" s="35">
        <v>1</v>
      </c>
      <c r="P24" s="35">
        <v>1</v>
      </c>
      <c r="Y24" s="34" t="s">
        <v>87</v>
      </c>
      <c r="Z24" s="23">
        <v>0</v>
      </c>
      <c r="AA24" s="35">
        <v>17</v>
      </c>
      <c r="AB24" s="35">
        <v>6</v>
      </c>
      <c r="AC24" s="23">
        <v>0</v>
      </c>
      <c r="AD24" s="23">
        <v>0</v>
      </c>
      <c r="AE24" s="23">
        <v>0</v>
      </c>
      <c r="AF24" s="23">
        <v>0</v>
      </c>
      <c r="AG24" s="23">
        <v>0</v>
      </c>
      <c r="AH24" s="23">
        <v>0</v>
      </c>
      <c r="AI24" s="23">
        <v>0</v>
      </c>
      <c r="AJ24">
        <f>SUMPRODUCT(N24:W24,Z24:AI24)</f>
        <v>23</v>
      </c>
    </row>
    <row r="25" spans="13:36">
      <c r="M25" s="34">
        <v>1</v>
      </c>
      <c r="Q25" s="35">
        <v>1</v>
      </c>
      <c r="R25" s="35">
        <v>1</v>
      </c>
      <c r="Y25" s="34">
        <v>1</v>
      </c>
      <c r="Z25" s="23">
        <v>0</v>
      </c>
      <c r="AA25" s="23">
        <v>0</v>
      </c>
      <c r="AB25" s="23">
        <v>0</v>
      </c>
      <c r="AC25" s="35">
        <v>4</v>
      </c>
      <c r="AD25" s="35">
        <v>13</v>
      </c>
      <c r="AE25" s="23">
        <v>0</v>
      </c>
      <c r="AF25" s="23">
        <v>0</v>
      </c>
      <c r="AG25" s="23">
        <v>0</v>
      </c>
      <c r="AH25" s="23">
        <v>0</v>
      </c>
      <c r="AI25" s="23">
        <v>0</v>
      </c>
      <c r="AJ25">
        <f t="shared" ref="AJ25:AJ33" si="0">SUMPRODUCT(N25:W25,Z25:AI25)</f>
        <v>17</v>
      </c>
    </row>
    <row r="26" spans="13:36">
      <c r="M26" s="34">
        <v>2</v>
      </c>
      <c r="Q26" s="35">
        <v>1</v>
      </c>
      <c r="Y26" s="34">
        <v>2</v>
      </c>
      <c r="Z26" s="23">
        <v>0</v>
      </c>
      <c r="AA26" s="23">
        <v>0</v>
      </c>
      <c r="AB26" s="23">
        <v>0</v>
      </c>
      <c r="AC26" s="35">
        <v>6</v>
      </c>
      <c r="AD26" s="23">
        <v>0</v>
      </c>
      <c r="AE26" s="23">
        <v>0</v>
      </c>
      <c r="AF26" s="23">
        <v>0</v>
      </c>
      <c r="AG26" s="23">
        <v>0</v>
      </c>
      <c r="AH26" s="23">
        <v>0</v>
      </c>
      <c r="AI26" s="23">
        <v>0</v>
      </c>
      <c r="AJ26">
        <f t="shared" si="0"/>
        <v>6</v>
      </c>
    </row>
    <row r="27" spans="13:36">
      <c r="M27" s="34">
        <v>3</v>
      </c>
      <c r="S27" s="35">
        <v>1</v>
      </c>
      <c r="Y27" s="34">
        <v>3</v>
      </c>
      <c r="Z27" s="23">
        <v>0</v>
      </c>
      <c r="AA27" s="23">
        <v>0</v>
      </c>
      <c r="AB27" s="23">
        <v>0</v>
      </c>
      <c r="AC27" s="23">
        <v>0</v>
      </c>
      <c r="AD27" s="23">
        <v>0</v>
      </c>
      <c r="AE27" s="35">
        <v>10</v>
      </c>
      <c r="AF27" s="23">
        <v>0</v>
      </c>
      <c r="AG27" s="23">
        <v>0</v>
      </c>
      <c r="AH27" s="23">
        <v>0</v>
      </c>
      <c r="AI27" s="23">
        <v>0</v>
      </c>
      <c r="AJ27">
        <f t="shared" si="0"/>
        <v>10</v>
      </c>
    </row>
    <row r="28" spans="13:36">
      <c r="M28" s="34">
        <v>4</v>
      </c>
      <c r="T28" s="35">
        <v>1</v>
      </c>
      <c r="Y28" s="34">
        <v>4</v>
      </c>
      <c r="Z28" s="23">
        <v>0</v>
      </c>
      <c r="AA28" s="23">
        <v>0</v>
      </c>
      <c r="AB28" s="23">
        <v>0</v>
      </c>
      <c r="AC28" s="23">
        <v>0</v>
      </c>
      <c r="AD28" s="23">
        <v>0</v>
      </c>
      <c r="AE28" s="23">
        <v>0</v>
      </c>
      <c r="AF28" s="35">
        <v>13</v>
      </c>
      <c r="AG28" s="23">
        <v>0</v>
      </c>
      <c r="AH28" s="23">
        <v>0</v>
      </c>
      <c r="AI28" s="23">
        <v>0</v>
      </c>
      <c r="AJ28">
        <f t="shared" si="0"/>
        <v>13</v>
      </c>
    </row>
    <row r="29" spans="13:36">
      <c r="M29" s="34">
        <v>5</v>
      </c>
      <c r="U29" s="35">
        <v>1</v>
      </c>
      <c r="V29" s="35">
        <v>1</v>
      </c>
      <c r="Y29" s="34">
        <v>5</v>
      </c>
      <c r="Z29" s="23">
        <v>0</v>
      </c>
      <c r="AA29" s="23">
        <v>0</v>
      </c>
      <c r="AB29" s="23">
        <v>0</v>
      </c>
      <c r="AC29" s="23">
        <v>0</v>
      </c>
      <c r="AD29" s="23">
        <v>0</v>
      </c>
      <c r="AE29" s="23">
        <v>0</v>
      </c>
      <c r="AF29" s="23">
        <v>0</v>
      </c>
      <c r="AG29" s="35">
        <v>7</v>
      </c>
      <c r="AH29" s="35">
        <v>3</v>
      </c>
      <c r="AI29" s="23">
        <v>0</v>
      </c>
      <c r="AJ29">
        <f t="shared" si="0"/>
        <v>10</v>
      </c>
    </row>
    <row r="30" spans="13:36">
      <c r="M30" s="34">
        <v>6</v>
      </c>
      <c r="U30" s="35">
        <v>1</v>
      </c>
      <c r="V30" s="35">
        <v>1</v>
      </c>
      <c r="Y30" s="34">
        <v>6</v>
      </c>
      <c r="Z30" s="23">
        <v>0</v>
      </c>
      <c r="AA30" s="23">
        <v>0</v>
      </c>
      <c r="AB30" s="23">
        <v>0</v>
      </c>
      <c r="AC30" s="23">
        <v>0</v>
      </c>
      <c r="AD30" s="23">
        <v>0</v>
      </c>
      <c r="AE30" s="23">
        <v>0</v>
      </c>
      <c r="AF30" s="23">
        <v>0</v>
      </c>
      <c r="AG30" s="35">
        <v>4</v>
      </c>
      <c r="AH30" s="35">
        <v>9</v>
      </c>
      <c r="AI30" s="23">
        <v>0</v>
      </c>
      <c r="AJ30">
        <f t="shared" si="0"/>
        <v>13</v>
      </c>
    </row>
    <row r="31" spans="13:36">
      <c r="M31" s="34">
        <v>7</v>
      </c>
      <c r="W31" s="35">
        <v>1</v>
      </c>
      <c r="Y31" s="34">
        <v>7</v>
      </c>
      <c r="Z31" s="23">
        <v>0</v>
      </c>
      <c r="AA31" s="23">
        <v>0</v>
      </c>
      <c r="AB31" s="23">
        <v>0</v>
      </c>
      <c r="AC31" s="23">
        <v>0</v>
      </c>
      <c r="AD31" s="23">
        <v>0</v>
      </c>
      <c r="AE31" s="23">
        <v>0</v>
      </c>
      <c r="AF31" s="23">
        <v>0</v>
      </c>
      <c r="AG31" s="23">
        <v>0</v>
      </c>
      <c r="AH31" s="23">
        <v>0</v>
      </c>
      <c r="AI31" s="35">
        <v>11</v>
      </c>
      <c r="AJ31">
        <f t="shared" si="0"/>
        <v>11</v>
      </c>
    </row>
    <row r="32" spans="13:36">
      <c r="M32" s="34">
        <v>8</v>
      </c>
      <c r="W32" s="35">
        <v>1</v>
      </c>
      <c r="Y32" s="34">
        <v>8</v>
      </c>
      <c r="Z32" s="23">
        <v>0</v>
      </c>
      <c r="AA32" s="23">
        <v>0</v>
      </c>
      <c r="AB32" s="23">
        <v>0</v>
      </c>
      <c r="AC32" s="23">
        <v>0</v>
      </c>
      <c r="AD32" s="23">
        <v>0</v>
      </c>
      <c r="AE32" s="23">
        <v>0</v>
      </c>
      <c r="AF32" s="23">
        <v>0</v>
      </c>
      <c r="AG32" s="23">
        <v>0</v>
      </c>
      <c r="AH32" s="23">
        <v>0</v>
      </c>
      <c r="AI32" s="35">
        <v>12</v>
      </c>
      <c r="AJ32">
        <f t="shared" si="0"/>
        <v>12</v>
      </c>
    </row>
    <row r="33" spans="13:36">
      <c r="M33" s="34">
        <v>9</v>
      </c>
      <c r="Y33" s="34">
        <v>9</v>
      </c>
      <c r="Z33" s="23">
        <v>0</v>
      </c>
      <c r="AA33" s="23">
        <v>0</v>
      </c>
      <c r="AB33" s="23">
        <v>0</v>
      </c>
      <c r="AC33" s="23">
        <v>0</v>
      </c>
      <c r="AD33" s="23">
        <v>0</v>
      </c>
      <c r="AE33" s="23">
        <v>0</v>
      </c>
      <c r="AF33" s="23">
        <v>0</v>
      </c>
      <c r="AG33" s="23">
        <v>0</v>
      </c>
      <c r="AH33" s="23">
        <v>0</v>
      </c>
      <c r="AI33" s="23">
        <v>0</v>
      </c>
      <c r="AJ33">
        <f t="shared" si="0"/>
        <v>0</v>
      </c>
    </row>
    <row r="34" spans="13:36" ht="13.9">
      <c r="Y34" t="s">
        <v>7</v>
      </c>
      <c r="Z34">
        <f>SUMPRODUCT(N24:N33,Z24:Z33)</f>
        <v>0</v>
      </c>
      <c r="AA34">
        <f t="shared" ref="AA34:AI34" si="1">SUMPRODUCT(O24:O33,AA24:AA33)</f>
        <v>17</v>
      </c>
      <c r="AB34">
        <f t="shared" si="1"/>
        <v>6</v>
      </c>
      <c r="AC34">
        <f t="shared" si="1"/>
        <v>10</v>
      </c>
      <c r="AD34">
        <f t="shared" si="1"/>
        <v>13</v>
      </c>
      <c r="AE34">
        <f t="shared" si="1"/>
        <v>10</v>
      </c>
      <c r="AF34">
        <f t="shared" si="1"/>
        <v>13</v>
      </c>
      <c r="AG34">
        <f t="shared" si="1"/>
        <v>11</v>
      </c>
      <c r="AH34">
        <f t="shared" si="1"/>
        <v>12</v>
      </c>
      <c r="AI34" s="36">
        <f t="shared" si="1"/>
        <v>23</v>
      </c>
    </row>
    <row r="36" spans="13:36">
      <c r="Y36" t="s">
        <v>88</v>
      </c>
    </row>
    <row r="37" spans="13:36">
      <c r="Y37" t="s">
        <v>3</v>
      </c>
      <c r="Z37" s="34" t="s">
        <v>86</v>
      </c>
      <c r="AA37" s="34">
        <v>1</v>
      </c>
      <c r="AB37" s="34">
        <v>2</v>
      </c>
      <c r="AC37" s="34">
        <v>3</v>
      </c>
      <c r="AD37" s="34">
        <v>4</v>
      </c>
      <c r="AE37" s="34">
        <v>5</v>
      </c>
      <c r="AF37" s="34">
        <v>6</v>
      </c>
      <c r="AG37" s="34">
        <v>7</v>
      </c>
      <c r="AH37" s="34">
        <v>8</v>
      </c>
      <c r="AI37" s="34">
        <v>9</v>
      </c>
    </row>
    <row r="38" spans="13:36">
      <c r="Y38" s="34" t="s">
        <v>87</v>
      </c>
      <c r="Z38">
        <v>0</v>
      </c>
      <c r="AA38" s="37">
        <v>17</v>
      </c>
      <c r="AB38" s="37">
        <v>15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</row>
    <row r="39" spans="13:36">
      <c r="Y39" s="34">
        <v>1</v>
      </c>
      <c r="Z39">
        <v>0</v>
      </c>
      <c r="AA39">
        <v>0</v>
      </c>
      <c r="AB39">
        <v>0</v>
      </c>
      <c r="AC39" s="37">
        <v>4</v>
      </c>
      <c r="AD39" s="37">
        <v>15</v>
      </c>
      <c r="AE39">
        <v>0</v>
      </c>
      <c r="AF39">
        <v>0</v>
      </c>
      <c r="AG39">
        <v>0</v>
      </c>
      <c r="AH39">
        <v>0</v>
      </c>
      <c r="AI39">
        <v>0</v>
      </c>
    </row>
    <row r="40" spans="13:36">
      <c r="Y40" s="34">
        <v>2</v>
      </c>
      <c r="Z40">
        <v>0</v>
      </c>
      <c r="AA40">
        <v>0</v>
      </c>
      <c r="AB40">
        <v>0</v>
      </c>
      <c r="AC40" s="37">
        <v>10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</row>
    <row r="41" spans="13:36">
      <c r="Y41" s="34">
        <v>3</v>
      </c>
      <c r="Z41">
        <v>0</v>
      </c>
      <c r="AA41">
        <v>0</v>
      </c>
      <c r="AB41">
        <v>0</v>
      </c>
      <c r="AC41">
        <v>0</v>
      </c>
      <c r="AD41">
        <v>0</v>
      </c>
      <c r="AE41" s="37">
        <v>10</v>
      </c>
      <c r="AF41">
        <v>0</v>
      </c>
      <c r="AG41">
        <v>0</v>
      </c>
      <c r="AH41">
        <v>0</v>
      </c>
      <c r="AI41">
        <v>0</v>
      </c>
    </row>
    <row r="42" spans="13:36">
      <c r="Y42" s="34">
        <v>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 s="37">
        <v>22</v>
      </c>
      <c r="AG42">
        <v>0</v>
      </c>
      <c r="AH42">
        <v>0</v>
      </c>
      <c r="AI42">
        <v>0</v>
      </c>
    </row>
    <row r="43" spans="13:36">
      <c r="Y43" s="34">
        <v>5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 s="37">
        <v>7</v>
      </c>
      <c r="AH43" s="37">
        <v>5</v>
      </c>
      <c r="AI43">
        <v>0</v>
      </c>
    </row>
    <row r="44" spans="13:36">
      <c r="Y44" s="34">
        <v>6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 s="37">
        <v>4</v>
      </c>
      <c r="AH44" s="37">
        <v>9</v>
      </c>
      <c r="AI44">
        <v>0</v>
      </c>
    </row>
    <row r="45" spans="13:36">
      <c r="Y45" s="34">
        <v>7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 s="37">
        <v>12</v>
      </c>
    </row>
    <row r="46" spans="13:36">
      <c r="Y46" s="34">
        <v>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 s="37">
        <v>15</v>
      </c>
    </row>
    <row r="47" spans="13:36">
      <c r="Y47" s="34">
        <v>9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E526F-8D5F-46C3-882A-D11A55A99010}">
  <dimension ref="J2:AA69"/>
  <sheetViews>
    <sheetView topLeftCell="A15" workbookViewId="0">
      <selection activeCell="M31" sqref="M31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6875" customWidth="1"/>
    <col min="23" max="23" width="6.375" customWidth="1"/>
    <col min="24" max="24" width="10.125" customWidth="1"/>
    <col min="25" max="25" width="12.875" customWidth="1"/>
  </cols>
  <sheetData>
    <row r="2" spans="12:25" ht="13.9">
      <c r="L2" s="40" t="s">
        <v>84</v>
      </c>
    </row>
    <row r="3" spans="12:25" ht="13.9">
      <c r="L3" t="s">
        <v>89</v>
      </c>
      <c r="M3" s="44" t="s">
        <v>108</v>
      </c>
      <c r="N3" s="44" t="s">
        <v>109</v>
      </c>
      <c r="O3" s="44" t="s">
        <v>110</v>
      </c>
      <c r="P3" s="44">
        <v>1</v>
      </c>
      <c r="Q3" s="44">
        <v>2</v>
      </c>
      <c r="R3" s="44">
        <v>3</v>
      </c>
      <c r="S3" s="44">
        <v>4</v>
      </c>
      <c r="T3" s="44">
        <v>5</v>
      </c>
      <c r="U3" s="44" t="s">
        <v>111</v>
      </c>
      <c r="V3" s="44" t="s">
        <v>112</v>
      </c>
      <c r="W3" s="44" t="s">
        <v>113</v>
      </c>
      <c r="X3" s="44" t="s">
        <v>114</v>
      </c>
      <c r="Y3" s="40"/>
    </row>
    <row r="4" spans="12:25" ht="13.9">
      <c r="L4" s="44" t="s">
        <v>108</v>
      </c>
      <c r="M4">
        <v>0</v>
      </c>
      <c r="N4" s="45">
        <v>1</v>
      </c>
      <c r="O4" s="45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 ht="13.9">
      <c r="L5" s="44" t="s">
        <v>109</v>
      </c>
      <c r="M5">
        <v>0</v>
      </c>
      <c r="N5">
        <v>0</v>
      </c>
      <c r="O5">
        <v>0</v>
      </c>
      <c r="P5" s="45">
        <v>1</v>
      </c>
      <c r="Q5" s="4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 ht="13.9">
      <c r="L6" s="44" t="s">
        <v>110</v>
      </c>
      <c r="M6">
        <v>0</v>
      </c>
      <c r="N6">
        <v>0</v>
      </c>
      <c r="O6">
        <v>0</v>
      </c>
      <c r="P6" s="45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 ht="13.9">
      <c r="L7" s="44">
        <v>1</v>
      </c>
      <c r="M7">
        <v>0</v>
      </c>
      <c r="N7">
        <v>0</v>
      </c>
      <c r="O7">
        <v>0</v>
      </c>
      <c r="P7">
        <v>0</v>
      </c>
      <c r="Q7">
        <v>0</v>
      </c>
      <c r="R7" s="45">
        <v>1</v>
      </c>
      <c r="S7" s="45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 ht="13.9">
      <c r="L8" s="44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5">
        <v>1</v>
      </c>
      <c r="U8">
        <v>0</v>
      </c>
      <c r="V8">
        <v>0</v>
      </c>
      <c r="W8">
        <v>0</v>
      </c>
      <c r="X8">
        <v>0</v>
      </c>
    </row>
    <row r="9" spans="12:25" ht="13.9">
      <c r="L9" s="44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45">
        <v>1</v>
      </c>
      <c r="V9" s="45">
        <v>1</v>
      </c>
      <c r="W9">
        <v>0</v>
      </c>
      <c r="X9">
        <v>0</v>
      </c>
    </row>
    <row r="10" spans="12:25" ht="13.9">
      <c r="L10" s="44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45">
        <v>1</v>
      </c>
      <c r="V10">
        <v>0</v>
      </c>
      <c r="W10">
        <v>0</v>
      </c>
      <c r="X10">
        <v>0</v>
      </c>
    </row>
    <row r="11" spans="12:25" ht="13.9">
      <c r="L11" s="44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45">
        <v>1</v>
      </c>
      <c r="W11" s="45">
        <v>1</v>
      </c>
      <c r="X11">
        <v>0</v>
      </c>
    </row>
    <row r="12" spans="12:25" ht="13.9">
      <c r="L12" s="44" t="s">
        <v>111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45">
        <v>1</v>
      </c>
    </row>
    <row r="13" spans="12:25" ht="13.9">
      <c r="L13" s="44" t="s">
        <v>112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45">
        <v>1</v>
      </c>
    </row>
    <row r="14" spans="12:25" ht="13.9">
      <c r="L14" s="44" t="s">
        <v>113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45">
        <v>1</v>
      </c>
    </row>
    <row r="15" spans="12:25" ht="13.9">
      <c r="L15" s="44" t="s">
        <v>114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 ht="13.9">
      <c r="L16" s="40"/>
      <c r="X16" s="46"/>
    </row>
    <row r="18" spans="12:25" ht="13.9">
      <c r="L18" s="40" t="s">
        <v>92</v>
      </c>
    </row>
    <row r="19" spans="12:25" ht="13.9">
      <c r="L19" t="s">
        <v>89</v>
      </c>
      <c r="M19" s="44" t="s">
        <v>108</v>
      </c>
      <c r="N19" s="44" t="s">
        <v>109</v>
      </c>
      <c r="O19" s="44" t="s">
        <v>110</v>
      </c>
      <c r="P19" s="44">
        <v>1</v>
      </c>
      <c r="Q19" s="44">
        <v>2</v>
      </c>
      <c r="R19" s="44">
        <v>3</v>
      </c>
      <c r="S19" s="44">
        <v>4</v>
      </c>
      <c r="T19" s="44">
        <v>5</v>
      </c>
      <c r="U19" s="44" t="s">
        <v>111</v>
      </c>
      <c r="V19" s="44" t="s">
        <v>112</v>
      </c>
      <c r="W19" s="44" t="s">
        <v>113</v>
      </c>
      <c r="X19" s="44" t="s">
        <v>114</v>
      </c>
      <c r="Y19" s="40" t="s">
        <v>93</v>
      </c>
    </row>
    <row r="20" spans="12:25" ht="13.9">
      <c r="L20" s="44" t="s">
        <v>108</v>
      </c>
      <c r="M20">
        <v>0</v>
      </c>
      <c r="N20" s="23">
        <v>50</v>
      </c>
      <c r="O20" s="23">
        <v>40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47">
        <f>SUMPRODUCT(M4:X4,M20:X20)</f>
        <v>90</v>
      </c>
    </row>
    <row r="21" spans="12:25" ht="13.9">
      <c r="L21" s="44" t="s">
        <v>109</v>
      </c>
      <c r="M21">
        <v>0</v>
      </c>
      <c r="N21">
        <v>0</v>
      </c>
      <c r="O21">
        <v>0</v>
      </c>
      <c r="P21" s="23">
        <v>20</v>
      </c>
      <c r="Q21" s="23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47">
        <f t="shared" ref="Y21:Y31" si="0">SUMPRODUCT(M5:X5,M21:X21)</f>
        <v>50</v>
      </c>
    </row>
    <row r="22" spans="12:25" ht="13.9">
      <c r="L22" s="44" t="s">
        <v>110</v>
      </c>
      <c r="M22">
        <v>0</v>
      </c>
      <c r="N22">
        <v>0</v>
      </c>
      <c r="O22">
        <v>0</v>
      </c>
      <c r="P22" s="23">
        <v>40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47">
        <f t="shared" si="0"/>
        <v>40</v>
      </c>
    </row>
    <row r="23" spans="12:25" ht="13.9">
      <c r="L23" s="44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23">
        <v>35</v>
      </c>
      <c r="S23" s="23">
        <v>25</v>
      </c>
      <c r="T23">
        <v>0</v>
      </c>
      <c r="U23">
        <v>0</v>
      </c>
      <c r="V23">
        <v>0</v>
      </c>
      <c r="W23">
        <v>0</v>
      </c>
      <c r="X23">
        <v>0</v>
      </c>
      <c r="Y23" s="47">
        <f t="shared" si="0"/>
        <v>60</v>
      </c>
    </row>
    <row r="24" spans="12:25" ht="13.9">
      <c r="L24" s="44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23">
        <v>30</v>
      </c>
      <c r="U24">
        <v>0</v>
      </c>
      <c r="V24">
        <v>0</v>
      </c>
      <c r="W24">
        <v>0</v>
      </c>
      <c r="X24">
        <v>0</v>
      </c>
      <c r="Y24" s="47">
        <f t="shared" si="0"/>
        <v>30</v>
      </c>
    </row>
    <row r="25" spans="12:25" ht="13.9">
      <c r="L25" s="44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23">
        <v>15</v>
      </c>
      <c r="V25" s="23">
        <v>20</v>
      </c>
      <c r="W25">
        <v>0</v>
      </c>
      <c r="X25">
        <v>0</v>
      </c>
      <c r="Y25" s="47">
        <f t="shared" si="0"/>
        <v>35</v>
      </c>
    </row>
    <row r="26" spans="12:25" ht="13.9">
      <c r="L26" s="44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23">
        <v>25</v>
      </c>
      <c r="V26">
        <v>0</v>
      </c>
      <c r="W26">
        <v>0</v>
      </c>
      <c r="X26">
        <v>0</v>
      </c>
      <c r="Y26" s="47">
        <f t="shared" si="0"/>
        <v>25</v>
      </c>
    </row>
    <row r="27" spans="12:25" ht="13.9">
      <c r="L27" s="44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23">
        <v>10</v>
      </c>
      <c r="W27" s="23">
        <v>20</v>
      </c>
      <c r="X27">
        <v>0</v>
      </c>
      <c r="Y27" s="47">
        <f t="shared" si="0"/>
        <v>30</v>
      </c>
    </row>
    <row r="28" spans="12:25" ht="13.9">
      <c r="L28" s="44" t="s">
        <v>111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23">
        <v>40</v>
      </c>
      <c r="Y28" s="47">
        <f t="shared" si="0"/>
        <v>40</v>
      </c>
    </row>
    <row r="29" spans="12:25" ht="13.9">
      <c r="L29" s="44" t="s">
        <v>112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23">
        <v>30</v>
      </c>
      <c r="Y29" s="47">
        <f t="shared" si="0"/>
        <v>30</v>
      </c>
    </row>
    <row r="30" spans="12:25" ht="13.9">
      <c r="L30" s="44" t="s">
        <v>113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23">
        <v>20</v>
      </c>
      <c r="Y30" s="47">
        <f t="shared" si="0"/>
        <v>20</v>
      </c>
    </row>
    <row r="31" spans="12:25" ht="13.9">
      <c r="L31" s="44" t="s">
        <v>114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47">
        <f t="shared" si="0"/>
        <v>0</v>
      </c>
    </row>
    <row r="32" spans="12:25" ht="13.9">
      <c r="L32" s="40" t="s">
        <v>96</v>
      </c>
      <c r="M32" s="47">
        <f>SUMPRODUCT(M4:M15,M20:M31)</f>
        <v>0</v>
      </c>
      <c r="N32" s="47">
        <f t="shared" ref="N32:X32" si="1">SUMPRODUCT(N4:N15,N20:N31)</f>
        <v>50</v>
      </c>
      <c r="O32" s="47">
        <f t="shared" si="1"/>
        <v>40</v>
      </c>
      <c r="P32" s="47">
        <f t="shared" si="1"/>
        <v>60</v>
      </c>
      <c r="Q32" s="47">
        <f t="shared" si="1"/>
        <v>30</v>
      </c>
      <c r="R32" s="47">
        <f t="shared" si="1"/>
        <v>35</v>
      </c>
      <c r="S32" s="47">
        <f t="shared" si="1"/>
        <v>25</v>
      </c>
      <c r="T32" s="47">
        <f t="shared" si="1"/>
        <v>30</v>
      </c>
      <c r="U32" s="47">
        <f t="shared" si="1"/>
        <v>40</v>
      </c>
      <c r="V32" s="47">
        <f t="shared" si="1"/>
        <v>30</v>
      </c>
      <c r="W32" s="47">
        <f t="shared" si="1"/>
        <v>20</v>
      </c>
      <c r="X32" s="48">
        <f t="shared" si="1"/>
        <v>90</v>
      </c>
    </row>
    <row r="34" spans="12:24" ht="13.9">
      <c r="L34" s="40" t="s">
        <v>105</v>
      </c>
    </row>
    <row r="35" spans="12:24" ht="13.9">
      <c r="L35" t="s">
        <v>89</v>
      </c>
      <c r="M35" s="44" t="s">
        <v>108</v>
      </c>
      <c r="N35" s="44" t="s">
        <v>109</v>
      </c>
      <c r="O35" s="44" t="s">
        <v>110</v>
      </c>
      <c r="P35" s="44">
        <v>1</v>
      </c>
      <c r="Q35" s="44">
        <v>2</v>
      </c>
      <c r="R35" s="44">
        <v>3</v>
      </c>
      <c r="S35" s="44">
        <v>4</v>
      </c>
      <c r="T35" s="44">
        <v>5</v>
      </c>
      <c r="U35" s="44" t="s">
        <v>111</v>
      </c>
      <c r="V35" s="44" t="s">
        <v>112</v>
      </c>
      <c r="W35" s="44" t="s">
        <v>113</v>
      </c>
      <c r="X35" s="44" t="s">
        <v>114</v>
      </c>
    </row>
    <row r="36" spans="12:24" ht="13.9">
      <c r="L36" s="44" t="s">
        <v>108</v>
      </c>
      <c r="M36">
        <v>0</v>
      </c>
      <c r="N36" s="49">
        <v>70</v>
      </c>
      <c r="O36" s="49">
        <v>50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 ht="13.9">
      <c r="L37" s="44" t="s">
        <v>109</v>
      </c>
      <c r="M37">
        <v>0</v>
      </c>
      <c r="N37">
        <v>0</v>
      </c>
      <c r="O37">
        <v>0</v>
      </c>
      <c r="P37" s="49">
        <v>20</v>
      </c>
      <c r="Q37" s="49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 ht="13.9">
      <c r="L38" s="44" t="s">
        <v>110</v>
      </c>
      <c r="M38">
        <v>0</v>
      </c>
      <c r="N38">
        <v>0</v>
      </c>
      <c r="O38">
        <v>0</v>
      </c>
      <c r="P38" s="49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 ht="13.9">
      <c r="L39" s="44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49">
        <v>35</v>
      </c>
      <c r="S39" s="49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 ht="13.9">
      <c r="L40" s="44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49">
        <v>45</v>
      </c>
      <c r="U40">
        <v>0</v>
      </c>
      <c r="V40">
        <v>0</v>
      </c>
      <c r="W40">
        <v>0</v>
      </c>
      <c r="X40">
        <v>0</v>
      </c>
    </row>
    <row r="41" spans="12:24" ht="13.9">
      <c r="L41" s="44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49">
        <v>39</v>
      </c>
      <c r="V41" s="49">
        <v>32</v>
      </c>
      <c r="W41">
        <v>0</v>
      </c>
      <c r="X41">
        <v>0</v>
      </c>
    </row>
    <row r="42" spans="12:24" ht="13.9">
      <c r="L42" s="44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49">
        <v>43</v>
      </c>
      <c r="V42">
        <v>0</v>
      </c>
      <c r="W42">
        <v>0</v>
      </c>
      <c r="X42">
        <v>0</v>
      </c>
    </row>
    <row r="43" spans="12:24" ht="13.9">
      <c r="L43" s="44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49">
        <v>53</v>
      </c>
      <c r="W43" s="49">
        <v>49</v>
      </c>
      <c r="X43">
        <v>0</v>
      </c>
    </row>
    <row r="44" spans="12:24" ht="13.9">
      <c r="L44" s="44" t="s">
        <v>111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49">
        <v>40</v>
      </c>
    </row>
    <row r="45" spans="12:24" ht="13.9">
      <c r="L45" s="44" t="s">
        <v>112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49">
        <v>30</v>
      </c>
    </row>
    <row r="46" spans="12:24" ht="13.9">
      <c r="L46" s="44" t="s">
        <v>113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49">
        <v>35</v>
      </c>
    </row>
    <row r="47" spans="12:24" ht="13.9">
      <c r="L47" s="44" t="s">
        <v>114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9" spans="10:27"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</row>
    <row r="50" spans="10:27" ht="13.9">
      <c r="J50" s="50"/>
      <c r="K50" s="50"/>
      <c r="L50" s="7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</row>
    <row r="51" spans="10:27" ht="13.9">
      <c r="J51" s="50"/>
      <c r="K51" s="50"/>
      <c r="L51" s="50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0"/>
      <c r="Z51" s="50"/>
      <c r="AA51" s="50"/>
    </row>
    <row r="52" spans="10:27" ht="13.9">
      <c r="J52" s="50"/>
      <c r="K52" s="50"/>
      <c r="L52" s="51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</row>
    <row r="53" spans="10:27" ht="13.9">
      <c r="J53" s="50"/>
      <c r="K53" s="50"/>
      <c r="L53" s="51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</row>
    <row r="54" spans="10:27" ht="13.9">
      <c r="J54" s="50"/>
      <c r="K54" s="50"/>
      <c r="L54" s="51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</row>
    <row r="55" spans="10:27" ht="13.9">
      <c r="J55" s="50"/>
      <c r="K55" s="50"/>
      <c r="L55" s="51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</row>
    <row r="56" spans="10:27" ht="13.9">
      <c r="J56" s="50"/>
      <c r="K56" s="50"/>
      <c r="L56" s="51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</row>
    <row r="57" spans="10:27" ht="13.9">
      <c r="J57" s="50"/>
      <c r="K57" s="50"/>
      <c r="L57" s="51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</row>
    <row r="58" spans="10:27" ht="13.9">
      <c r="J58" s="50"/>
      <c r="K58" s="50"/>
      <c r="L58" s="51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</row>
    <row r="59" spans="10:27" ht="13.9">
      <c r="J59" s="50"/>
      <c r="K59" s="50"/>
      <c r="L59" s="51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</row>
    <row r="60" spans="10:27" ht="13.9">
      <c r="J60" s="50"/>
      <c r="K60" s="50"/>
      <c r="L60" s="51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</row>
    <row r="61" spans="10:27" ht="13.9">
      <c r="J61" s="50"/>
      <c r="K61" s="50"/>
      <c r="L61" s="51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</row>
    <row r="62" spans="10:27" ht="13.9">
      <c r="J62" s="50"/>
      <c r="K62" s="50"/>
      <c r="L62" s="51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</row>
    <row r="63" spans="10:27" ht="13.9">
      <c r="J63" s="50"/>
      <c r="K63" s="50"/>
      <c r="L63" s="51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</row>
    <row r="64" spans="10:27"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</row>
    <row r="65" spans="10:27" ht="13.9">
      <c r="J65" s="50"/>
      <c r="K65" s="50"/>
      <c r="L65" s="51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</row>
    <row r="66" spans="10:27"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</row>
    <row r="67" spans="10:27"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</row>
    <row r="68" spans="10:27"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</row>
    <row r="69" spans="10:27"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036C4-651F-4008-A486-92D0B9EFCAE0}">
  <dimension ref="L2:Y66"/>
  <sheetViews>
    <sheetView topLeftCell="A12" workbookViewId="0">
      <selection activeCell="J25" sqref="J25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6875" customWidth="1"/>
    <col min="23" max="23" width="6.375" customWidth="1"/>
    <col min="24" max="24" width="10.125" customWidth="1"/>
    <col min="25" max="25" width="12.875" customWidth="1"/>
  </cols>
  <sheetData>
    <row r="2" spans="12:25" ht="13.9">
      <c r="L2" s="40" t="s">
        <v>84</v>
      </c>
    </row>
    <row r="3" spans="12:25" ht="13.9">
      <c r="L3" t="s">
        <v>89</v>
      </c>
      <c r="M3" s="44" t="s">
        <v>108</v>
      </c>
      <c r="N3" s="44" t="s">
        <v>109</v>
      </c>
      <c r="O3" s="44" t="s">
        <v>110</v>
      </c>
      <c r="P3" s="44">
        <v>1</v>
      </c>
      <c r="Q3" s="44">
        <v>2</v>
      </c>
      <c r="R3" s="44">
        <v>3</v>
      </c>
      <c r="S3" s="44">
        <v>4</v>
      </c>
      <c r="T3" s="44">
        <v>5</v>
      </c>
      <c r="U3" s="44" t="s">
        <v>111</v>
      </c>
      <c r="V3" s="44" t="s">
        <v>112</v>
      </c>
      <c r="W3" s="44" t="s">
        <v>113</v>
      </c>
      <c r="X3" s="44" t="s">
        <v>114</v>
      </c>
      <c r="Y3" s="40"/>
    </row>
    <row r="4" spans="12:25" ht="13.9">
      <c r="L4" s="44" t="s">
        <v>108</v>
      </c>
      <c r="M4">
        <v>0</v>
      </c>
      <c r="N4" s="45">
        <v>1</v>
      </c>
      <c r="O4" s="45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 ht="13.9">
      <c r="L5" s="44" t="s">
        <v>109</v>
      </c>
      <c r="M5">
        <v>0</v>
      </c>
      <c r="N5">
        <v>0</v>
      </c>
      <c r="O5">
        <v>0</v>
      </c>
      <c r="P5" s="45">
        <v>1</v>
      </c>
      <c r="Q5" s="4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 ht="13.9">
      <c r="L6" s="44" t="s">
        <v>110</v>
      </c>
      <c r="M6">
        <v>0</v>
      </c>
      <c r="N6">
        <v>0</v>
      </c>
      <c r="O6">
        <v>0</v>
      </c>
      <c r="P6" s="45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 ht="13.9">
      <c r="L7" s="44">
        <v>1</v>
      </c>
      <c r="M7">
        <v>0</v>
      </c>
      <c r="N7">
        <v>0</v>
      </c>
      <c r="O7">
        <v>0</v>
      </c>
      <c r="P7">
        <v>0</v>
      </c>
      <c r="Q7">
        <v>0</v>
      </c>
      <c r="R7" s="45">
        <v>1</v>
      </c>
      <c r="S7" s="45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 ht="13.9">
      <c r="L8" s="44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5">
        <v>1</v>
      </c>
      <c r="U8">
        <v>0</v>
      </c>
      <c r="V8">
        <v>0</v>
      </c>
      <c r="W8">
        <v>0</v>
      </c>
      <c r="X8">
        <v>0</v>
      </c>
    </row>
    <row r="9" spans="12:25" ht="13.9">
      <c r="L9" s="44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45">
        <v>1</v>
      </c>
      <c r="V9" s="45">
        <v>1</v>
      </c>
      <c r="W9">
        <v>0</v>
      </c>
      <c r="X9">
        <v>0</v>
      </c>
    </row>
    <row r="10" spans="12:25" ht="13.9">
      <c r="L10" s="44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45">
        <v>1</v>
      </c>
      <c r="V10">
        <v>0</v>
      </c>
      <c r="W10">
        <v>0</v>
      </c>
      <c r="X10">
        <v>0</v>
      </c>
    </row>
    <row r="11" spans="12:25" ht="13.9">
      <c r="L11" s="44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45">
        <v>1</v>
      </c>
      <c r="W11" s="45">
        <v>1</v>
      </c>
      <c r="X11">
        <v>0</v>
      </c>
    </row>
    <row r="12" spans="12:25" ht="13.9">
      <c r="L12" s="44" t="s">
        <v>111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45">
        <v>1</v>
      </c>
    </row>
    <row r="13" spans="12:25" ht="13.9">
      <c r="L13" s="44" t="s">
        <v>112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45">
        <v>1</v>
      </c>
    </row>
    <row r="14" spans="12:25" ht="13.9">
      <c r="L14" s="44" t="s">
        <v>113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45">
        <v>1</v>
      </c>
    </row>
    <row r="15" spans="12:25" ht="13.9">
      <c r="L15" s="44" t="s">
        <v>114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 ht="13.9">
      <c r="L16" s="40"/>
      <c r="X16" s="46"/>
    </row>
    <row r="18" spans="12:25" ht="13.9">
      <c r="L18" s="40" t="s">
        <v>92</v>
      </c>
    </row>
    <row r="19" spans="12:25" ht="13.9">
      <c r="L19" t="s">
        <v>89</v>
      </c>
      <c r="M19" s="44" t="s">
        <v>108</v>
      </c>
      <c r="N19" s="44" t="s">
        <v>109</v>
      </c>
      <c r="O19" s="44" t="s">
        <v>110</v>
      </c>
      <c r="P19" s="44">
        <v>1</v>
      </c>
      <c r="Q19" s="44">
        <v>2</v>
      </c>
      <c r="R19" s="44">
        <v>3</v>
      </c>
      <c r="S19" s="44">
        <v>4</v>
      </c>
      <c r="T19" s="44">
        <v>5</v>
      </c>
      <c r="U19" s="44" t="s">
        <v>111</v>
      </c>
      <c r="V19" s="44" t="s">
        <v>112</v>
      </c>
      <c r="W19" s="44" t="s">
        <v>113</v>
      </c>
      <c r="X19" s="44" t="s">
        <v>114</v>
      </c>
      <c r="Y19" s="40" t="s">
        <v>93</v>
      </c>
    </row>
    <row r="20" spans="12:25" ht="13.9">
      <c r="L20" s="44" t="s">
        <v>108</v>
      </c>
      <c r="M20">
        <v>0</v>
      </c>
      <c r="N20" s="23">
        <v>50</v>
      </c>
      <c r="O20" s="23">
        <v>25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47">
        <f>SUMPRODUCT(M4:X4,M20:X20)</f>
        <v>75</v>
      </c>
    </row>
    <row r="21" spans="12:25" ht="13.9">
      <c r="L21" s="44" t="s">
        <v>109</v>
      </c>
      <c r="M21">
        <v>0</v>
      </c>
      <c r="N21">
        <v>0</v>
      </c>
      <c r="O21">
        <v>0</v>
      </c>
      <c r="P21" s="23">
        <v>20</v>
      </c>
      <c r="Q21" s="23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47">
        <f t="shared" ref="Y21:Y31" si="0">SUMPRODUCT(M5:X5,M21:X21)</f>
        <v>50</v>
      </c>
    </row>
    <row r="22" spans="12:25" ht="13.9">
      <c r="L22" s="44" t="s">
        <v>110</v>
      </c>
      <c r="M22">
        <v>0</v>
      </c>
      <c r="N22">
        <v>0</v>
      </c>
      <c r="O22">
        <v>0</v>
      </c>
      <c r="P22" s="23">
        <v>25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47">
        <f t="shared" si="0"/>
        <v>25</v>
      </c>
    </row>
    <row r="23" spans="12:25" ht="13.9">
      <c r="L23" s="44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23">
        <v>35</v>
      </c>
      <c r="S23" s="23">
        <v>10</v>
      </c>
      <c r="T23">
        <v>0</v>
      </c>
      <c r="U23">
        <v>0</v>
      </c>
      <c r="V23">
        <v>0</v>
      </c>
      <c r="W23">
        <v>0</v>
      </c>
      <c r="X23">
        <v>0</v>
      </c>
      <c r="Y23" s="47">
        <f t="shared" si="0"/>
        <v>45</v>
      </c>
    </row>
    <row r="24" spans="12:25" ht="13.9">
      <c r="L24" s="44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23">
        <v>30</v>
      </c>
      <c r="U24">
        <v>0</v>
      </c>
      <c r="V24">
        <v>0</v>
      </c>
      <c r="W24">
        <v>0</v>
      </c>
      <c r="X24">
        <v>0</v>
      </c>
      <c r="Y24" s="47">
        <f t="shared" si="0"/>
        <v>30</v>
      </c>
    </row>
    <row r="25" spans="12:25" ht="13.9">
      <c r="L25" s="44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23">
        <v>15</v>
      </c>
      <c r="V25" s="23">
        <v>20</v>
      </c>
      <c r="W25">
        <v>0</v>
      </c>
      <c r="X25">
        <v>0</v>
      </c>
      <c r="Y25" s="47">
        <f t="shared" si="0"/>
        <v>35</v>
      </c>
    </row>
    <row r="26" spans="12:25" ht="13.9">
      <c r="L26" s="44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23">
        <v>10</v>
      </c>
      <c r="V26">
        <v>0</v>
      </c>
      <c r="W26">
        <v>0</v>
      </c>
      <c r="X26">
        <v>0</v>
      </c>
      <c r="Y26" s="47">
        <f t="shared" si="0"/>
        <v>10</v>
      </c>
    </row>
    <row r="27" spans="12:25" ht="13.9">
      <c r="L27" s="44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23">
        <v>5</v>
      </c>
      <c r="W27" s="23">
        <v>25</v>
      </c>
      <c r="X27">
        <v>0</v>
      </c>
      <c r="Y27" s="47">
        <f t="shared" si="0"/>
        <v>30</v>
      </c>
    </row>
    <row r="28" spans="12:25" ht="13.9">
      <c r="L28" s="44" t="s">
        <v>111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23">
        <v>25</v>
      </c>
      <c r="Y28" s="47">
        <f t="shared" si="0"/>
        <v>25</v>
      </c>
    </row>
    <row r="29" spans="12:25" ht="13.9">
      <c r="L29" s="44" t="s">
        <v>112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23">
        <v>25</v>
      </c>
      <c r="Y29" s="47">
        <f t="shared" si="0"/>
        <v>25</v>
      </c>
    </row>
    <row r="30" spans="12:25" ht="13.9">
      <c r="L30" s="44" t="s">
        <v>113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23">
        <v>25</v>
      </c>
      <c r="Y30" s="47">
        <f t="shared" si="0"/>
        <v>25</v>
      </c>
    </row>
    <row r="31" spans="12:25" ht="13.9">
      <c r="L31" s="44" t="s">
        <v>114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47">
        <f t="shared" si="0"/>
        <v>0</v>
      </c>
    </row>
    <row r="32" spans="12:25" ht="13.9">
      <c r="L32" s="40" t="s">
        <v>96</v>
      </c>
      <c r="M32" s="47">
        <f>SUMPRODUCT(M4:M15,M20:M31)</f>
        <v>0</v>
      </c>
      <c r="N32" s="47">
        <f t="shared" ref="N32:W32" si="1">SUMPRODUCT(N4:N15,N20:N31)</f>
        <v>50</v>
      </c>
      <c r="O32" s="47">
        <f t="shared" si="1"/>
        <v>25</v>
      </c>
      <c r="P32" s="47">
        <f t="shared" si="1"/>
        <v>45</v>
      </c>
      <c r="Q32" s="47">
        <f t="shared" si="1"/>
        <v>30</v>
      </c>
      <c r="R32" s="47">
        <f t="shared" si="1"/>
        <v>35</v>
      </c>
      <c r="S32" s="47">
        <f t="shared" si="1"/>
        <v>10</v>
      </c>
      <c r="T32" s="47">
        <f t="shared" si="1"/>
        <v>30</v>
      </c>
      <c r="U32" s="47">
        <f t="shared" si="1"/>
        <v>25</v>
      </c>
      <c r="V32" s="47">
        <f t="shared" si="1"/>
        <v>25</v>
      </c>
      <c r="W32" s="47">
        <f t="shared" si="1"/>
        <v>25</v>
      </c>
      <c r="X32" s="234">
        <f>SUMPRODUCT(X4:X15,X20:X31)</f>
        <v>75</v>
      </c>
    </row>
    <row r="33" spans="12:24" ht="13.9">
      <c r="W33" s="40" t="s">
        <v>115</v>
      </c>
      <c r="X33" s="52">
        <v>75</v>
      </c>
    </row>
    <row r="34" spans="12:24" ht="13.9">
      <c r="L34" s="40" t="s">
        <v>105</v>
      </c>
      <c r="W34" t="s">
        <v>155</v>
      </c>
    </row>
    <row r="35" spans="12:24" ht="13.9">
      <c r="L35" t="s">
        <v>89</v>
      </c>
      <c r="M35" s="44" t="s">
        <v>108</v>
      </c>
      <c r="N35" s="44" t="s">
        <v>109</v>
      </c>
      <c r="O35" s="44" t="s">
        <v>110</v>
      </c>
      <c r="P35" s="44">
        <v>1</v>
      </c>
      <c r="Q35" s="44">
        <v>2</v>
      </c>
      <c r="R35" s="44">
        <v>3</v>
      </c>
      <c r="S35" s="44">
        <v>4</v>
      </c>
      <c r="T35" s="44">
        <v>5</v>
      </c>
      <c r="U35" s="44" t="s">
        <v>111</v>
      </c>
      <c r="V35" s="44" t="s">
        <v>112</v>
      </c>
      <c r="W35" s="44" t="s">
        <v>113</v>
      </c>
      <c r="X35" s="44" t="s">
        <v>114</v>
      </c>
    </row>
    <row r="36" spans="12:24" ht="13.9">
      <c r="L36" s="44" t="s">
        <v>108</v>
      </c>
      <c r="M36">
        <v>0</v>
      </c>
      <c r="N36" s="49">
        <v>70</v>
      </c>
      <c r="O36" s="49">
        <v>60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 ht="13.9">
      <c r="L37" s="44" t="s">
        <v>109</v>
      </c>
      <c r="M37">
        <v>0</v>
      </c>
      <c r="N37">
        <v>0</v>
      </c>
      <c r="O37">
        <v>0</v>
      </c>
      <c r="P37" s="49">
        <v>20</v>
      </c>
      <c r="Q37" s="49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 ht="13.9">
      <c r="L38" s="44" t="s">
        <v>110</v>
      </c>
      <c r="M38">
        <v>0</v>
      </c>
      <c r="N38">
        <v>0</v>
      </c>
      <c r="O38">
        <v>0</v>
      </c>
      <c r="P38" s="49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 ht="13.9">
      <c r="L39" s="44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49">
        <v>35</v>
      </c>
      <c r="S39" s="49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 ht="13.9">
      <c r="L40" s="44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49">
        <v>45</v>
      </c>
      <c r="U40">
        <v>0</v>
      </c>
      <c r="V40">
        <v>0</v>
      </c>
      <c r="W40">
        <v>0</v>
      </c>
      <c r="X40">
        <v>0</v>
      </c>
    </row>
    <row r="41" spans="12:24" ht="13.9">
      <c r="L41" s="44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49">
        <v>39</v>
      </c>
      <c r="V41" s="49">
        <v>32</v>
      </c>
      <c r="W41">
        <v>0</v>
      </c>
      <c r="X41">
        <v>0</v>
      </c>
    </row>
    <row r="42" spans="12:24" ht="13.9">
      <c r="L42" s="44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49">
        <v>43</v>
      </c>
      <c r="V42">
        <v>0</v>
      </c>
      <c r="W42">
        <v>0</v>
      </c>
      <c r="X42">
        <v>0</v>
      </c>
    </row>
    <row r="43" spans="12:24" ht="13.9">
      <c r="L43" s="44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49">
        <v>53</v>
      </c>
      <c r="W43" s="49">
        <v>49</v>
      </c>
      <c r="X43">
        <v>0</v>
      </c>
    </row>
    <row r="44" spans="12:24" ht="13.9">
      <c r="L44" s="44" t="s">
        <v>111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49">
        <v>25</v>
      </c>
    </row>
    <row r="45" spans="12:24" ht="13.9">
      <c r="L45" s="44" t="s">
        <v>112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49">
        <v>25</v>
      </c>
    </row>
    <row r="46" spans="12:24" ht="13.9">
      <c r="L46" s="44" t="s">
        <v>113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49">
        <v>25</v>
      </c>
    </row>
    <row r="47" spans="12:24" ht="13.9">
      <c r="L47" s="44" t="s">
        <v>114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50" spans="12:24" ht="13.9">
      <c r="L50" s="40" t="s">
        <v>116</v>
      </c>
    </row>
    <row r="51" spans="12:24" ht="13.9">
      <c r="L51" t="s">
        <v>89</v>
      </c>
      <c r="M51" s="44" t="s">
        <v>108</v>
      </c>
      <c r="N51" s="44" t="s">
        <v>109</v>
      </c>
      <c r="O51" s="44" t="s">
        <v>110</v>
      </c>
      <c r="P51" s="44">
        <v>1</v>
      </c>
      <c r="Q51" s="44">
        <v>2</v>
      </c>
      <c r="R51" s="44">
        <v>3</v>
      </c>
      <c r="S51" s="44">
        <v>4</v>
      </c>
      <c r="T51" s="44">
        <v>5</v>
      </c>
      <c r="U51" s="44" t="s">
        <v>111</v>
      </c>
      <c r="V51" s="44" t="s">
        <v>112</v>
      </c>
      <c r="W51" s="44" t="s">
        <v>113</v>
      </c>
      <c r="X51" s="44" t="s">
        <v>114</v>
      </c>
    </row>
    <row r="52" spans="12:24" ht="13.9">
      <c r="L52" s="44" t="s">
        <v>108</v>
      </c>
      <c r="N52" s="141">
        <v>125</v>
      </c>
      <c r="O52" s="141">
        <v>140</v>
      </c>
    </row>
    <row r="53" spans="12:24" ht="13.9">
      <c r="L53" s="44" t="s">
        <v>109</v>
      </c>
      <c r="P53" s="141">
        <v>15</v>
      </c>
      <c r="Q53" s="141">
        <v>15</v>
      </c>
    </row>
    <row r="54" spans="12:24" ht="13.9">
      <c r="L54" s="44" t="s">
        <v>110</v>
      </c>
      <c r="P54" s="141">
        <v>15</v>
      </c>
    </row>
    <row r="55" spans="12:24" ht="13.9">
      <c r="L55" s="44">
        <v>1</v>
      </c>
      <c r="R55" s="141">
        <v>15</v>
      </c>
      <c r="S55" s="141">
        <v>15</v>
      </c>
    </row>
    <row r="56" spans="12:24" ht="13.9">
      <c r="L56" s="44">
        <v>2</v>
      </c>
      <c r="T56" s="141">
        <v>15</v>
      </c>
    </row>
    <row r="57" spans="12:24" ht="13.9">
      <c r="L57" s="44">
        <v>3</v>
      </c>
      <c r="U57" s="141">
        <v>15</v>
      </c>
      <c r="V57" s="141">
        <v>15</v>
      </c>
    </row>
    <row r="58" spans="12:24" ht="13.9">
      <c r="L58" s="44">
        <v>4</v>
      </c>
      <c r="U58" s="141">
        <v>15</v>
      </c>
    </row>
    <row r="59" spans="12:24" ht="13.9">
      <c r="L59" s="44">
        <v>5</v>
      </c>
      <c r="V59" s="141">
        <v>15</v>
      </c>
      <c r="W59" s="141">
        <v>15</v>
      </c>
    </row>
    <row r="60" spans="12:24" ht="13.9">
      <c r="L60" s="44" t="s">
        <v>111</v>
      </c>
      <c r="X60" s="141">
        <v>0</v>
      </c>
    </row>
    <row r="61" spans="12:24" ht="13.9">
      <c r="L61" s="44" t="s">
        <v>112</v>
      </c>
      <c r="X61" s="141">
        <v>0</v>
      </c>
    </row>
    <row r="62" spans="12:24" ht="13.9">
      <c r="L62" s="44" t="s">
        <v>113</v>
      </c>
      <c r="X62" s="141">
        <v>0</v>
      </c>
    </row>
    <row r="63" spans="12:24" ht="13.9">
      <c r="L63" s="44" t="s">
        <v>114</v>
      </c>
    </row>
    <row r="65" spans="12:13" ht="13.9">
      <c r="L65" s="53" t="s">
        <v>117</v>
      </c>
      <c r="M65" s="54">
        <f>SUMPRODUCT(M52:X63,M20:X31)</f>
        <v>13125</v>
      </c>
    </row>
    <row r="66" spans="12:13" ht="13.9">
      <c r="M66" s="40" t="s">
        <v>50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35BE3-5EBB-483E-B369-6F6EE7B8277B}">
  <dimension ref="B2:U54"/>
  <sheetViews>
    <sheetView topLeftCell="A10" workbookViewId="0">
      <selection activeCell="E30" sqref="E30"/>
    </sheetView>
  </sheetViews>
  <sheetFormatPr defaultRowHeight="13.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0">
      <c r="J2" t="s">
        <v>84</v>
      </c>
    </row>
    <row r="3" spans="2:20" ht="13.9">
      <c r="J3" t="s">
        <v>89</v>
      </c>
      <c r="K3" s="38">
        <v>1</v>
      </c>
      <c r="L3" s="38">
        <v>2</v>
      </c>
      <c r="M3" s="38">
        <v>3</v>
      </c>
      <c r="N3" s="38">
        <v>4</v>
      </c>
      <c r="O3" s="38">
        <v>5</v>
      </c>
      <c r="P3" s="38">
        <v>6</v>
      </c>
      <c r="Q3" s="38">
        <v>7</v>
      </c>
      <c r="R3" s="38">
        <v>8</v>
      </c>
      <c r="S3" s="38">
        <v>9</v>
      </c>
      <c r="T3" s="38">
        <v>10</v>
      </c>
    </row>
    <row r="4" spans="2:20" ht="13.9">
      <c r="J4" s="38">
        <v>1</v>
      </c>
      <c r="K4">
        <v>0</v>
      </c>
      <c r="L4" s="142">
        <v>1</v>
      </c>
      <c r="M4" s="142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2:20" ht="13.9">
      <c r="J5" s="38">
        <v>2</v>
      </c>
      <c r="K5">
        <v>0</v>
      </c>
      <c r="L5">
        <v>0</v>
      </c>
      <c r="M5">
        <v>0</v>
      </c>
      <c r="N5" s="142">
        <v>1</v>
      </c>
      <c r="O5" s="142">
        <v>1</v>
      </c>
      <c r="P5">
        <v>0</v>
      </c>
      <c r="Q5">
        <v>0</v>
      </c>
      <c r="R5">
        <v>0</v>
      </c>
      <c r="S5">
        <v>0</v>
      </c>
      <c r="T5">
        <v>0</v>
      </c>
    </row>
    <row r="6" spans="2:20" ht="13.9">
      <c r="J6" s="38">
        <v>3</v>
      </c>
      <c r="K6">
        <v>0</v>
      </c>
      <c r="L6">
        <v>0</v>
      </c>
      <c r="M6">
        <v>0</v>
      </c>
      <c r="N6" s="142">
        <v>1</v>
      </c>
      <c r="O6" s="142">
        <v>1</v>
      </c>
      <c r="P6">
        <v>0</v>
      </c>
      <c r="Q6">
        <v>0</v>
      </c>
      <c r="R6">
        <v>0</v>
      </c>
      <c r="S6">
        <v>0</v>
      </c>
      <c r="T6">
        <v>0</v>
      </c>
    </row>
    <row r="7" spans="2:20" ht="13.9">
      <c r="J7" s="38">
        <v>4</v>
      </c>
      <c r="K7">
        <v>0</v>
      </c>
      <c r="L7">
        <v>0</v>
      </c>
      <c r="M7">
        <v>0</v>
      </c>
      <c r="N7">
        <v>0</v>
      </c>
      <c r="O7">
        <v>0</v>
      </c>
      <c r="P7" s="142">
        <v>1</v>
      </c>
      <c r="Q7">
        <v>0</v>
      </c>
      <c r="R7">
        <v>0</v>
      </c>
      <c r="S7">
        <v>0</v>
      </c>
      <c r="T7">
        <v>0</v>
      </c>
    </row>
    <row r="8" spans="2:20" ht="13.9">
      <c r="J8" s="38">
        <v>5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142">
        <v>1</v>
      </c>
      <c r="R8">
        <v>0</v>
      </c>
      <c r="S8">
        <v>0</v>
      </c>
      <c r="T8">
        <v>0</v>
      </c>
    </row>
    <row r="9" spans="2:20" ht="13.9">
      <c r="J9" s="38">
        <v>6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142">
        <v>1</v>
      </c>
      <c r="S9">
        <v>0</v>
      </c>
      <c r="T9">
        <v>0</v>
      </c>
    </row>
    <row r="10" spans="2:20" ht="13.9">
      <c r="J10" s="38">
        <v>7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42">
        <v>1</v>
      </c>
      <c r="T10">
        <v>0</v>
      </c>
    </row>
    <row r="11" spans="2:20" ht="13.9">
      <c r="J11" s="38">
        <v>8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 s="142">
        <v>1</v>
      </c>
    </row>
    <row r="12" spans="2:20" ht="13.9">
      <c r="J12" s="38">
        <v>9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 s="142">
        <v>1</v>
      </c>
    </row>
    <row r="13" spans="2:20" ht="13.9">
      <c r="J13" s="38">
        <v>10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2:20" ht="13.9">
      <c r="B14" s="39" t="s">
        <v>90</v>
      </c>
    </row>
    <row r="15" spans="2:20" ht="13.9">
      <c r="B15" s="39" t="s">
        <v>91</v>
      </c>
      <c r="C15" s="39">
        <v>1</v>
      </c>
      <c r="D15" s="39">
        <v>2</v>
      </c>
      <c r="E15" s="39"/>
    </row>
    <row r="16" spans="2:20" ht="13.9">
      <c r="B16" s="39">
        <v>1</v>
      </c>
      <c r="C16">
        <v>22</v>
      </c>
      <c r="D16">
        <v>30</v>
      </c>
      <c r="J16" t="s">
        <v>92</v>
      </c>
    </row>
    <row r="17" spans="2:21" ht="13.9">
      <c r="B17" s="39">
        <v>2</v>
      </c>
      <c r="C17">
        <v>20</v>
      </c>
      <c r="D17">
        <v>25</v>
      </c>
      <c r="J17" t="s">
        <v>89</v>
      </c>
      <c r="K17" s="38">
        <v>1</v>
      </c>
      <c r="L17" s="38">
        <v>2</v>
      </c>
      <c r="M17" s="38">
        <v>3</v>
      </c>
      <c r="N17" s="38">
        <v>4</v>
      </c>
      <c r="O17" s="38">
        <v>5</v>
      </c>
      <c r="P17" s="38">
        <v>6</v>
      </c>
      <c r="Q17" s="38">
        <v>7</v>
      </c>
      <c r="R17" s="38">
        <v>8</v>
      </c>
      <c r="S17" s="38">
        <v>9</v>
      </c>
      <c r="T17" s="38">
        <v>10</v>
      </c>
      <c r="U17" s="40" t="s">
        <v>93</v>
      </c>
    </row>
    <row r="18" spans="2:21" ht="13.9">
      <c r="J18" s="38">
        <v>1</v>
      </c>
      <c r="K18" s="23">
        <v>0</v>
      </c>
      <c r="L18" s="142">
        <v>42</v>
      </c>
      <c r="M18" s="142">
        <v>7.0000000000000018</v>
      </c>
      <c r="N18" s="23">
        <v>0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>
        <f>SUMPRODUCT(K4:T4,K18:T18)</f>
        <v>49</v>
      </c>
    </row>
    <row r="19" spans="2:21" ht="13.9">
      <c r="B19" s="39" t="s">
        <v>94</v>
      </c>
      <c r="C19" s="39">
        <v>1</v>
      </c>
      <c r="D19" s="39">
        <v>2</v>
      </c>
      <c r="J19" s="38">
        <v>2</v>
      </c>
      <c r="K19" s="23">
        <v>0</v>
      </c>
      <c r="L19" s="23">
        <v>0</v>
      </c>
      <c r="M19" s="23">
        <v>0</v>
      </c>
      <c r="N19" s="142">
        <v>22</v>
      </c>
      <c r="O19" s="142">
        <v>20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>
        <f t="shared" ref="U19:U27" si="0">SUMPRODUCT(K5:T5,K19:T19)</f>
        <v>42</v>
      </c>
    </row>
    <row r="20" spans="2:21" ht="13.9">
      <c r="B20" s="39">
        <v>1</v>
      </c>
      <c r="C20">
        <v>28</v>
      </c>
      <c r="J20" s="38">
        <v>3</v>
      </c>
      <c r="K20" s="23">
        <v>0</v>
      </c>
      <c r="L20" s="23">
        <v>0</v>
      </c>
      <c r="M20" s="23">
        <v>0</v>
      </c>
      <c r="N20" s="142">
        <v>1.9999999999999982</v>
      </c>
      <c r="O20" s="142">
        <v>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>
        <f t="shared" si="0"/>
        <v>6.9999999999999982</v>
      </c>
    </row>
    <row r="21" spans="2:21" ht="13.9">
      <c r="B21" s="39">
        <v>2</v>
      </c>
      <c r="D21">
        <v>25</v>
      </c>
      <c r="J21" s="38">
        <v>4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142">
        <v>24</v>
      </c>
      <c r="Q21" s="23">
        <v>0</v>
      </c>
      <c r="R21" s="23">
        <v>0</v>
      </c>
      <c r="S21" s="23">
        <v>0</v>
      </c>
      <c r="T21" s="23">
        <v>0</v>
      </c>
      <c r="U21">
        <f t="shared" si="0"/>
        <v>24</v>
      </c>
    </row>
    <row r="22" spans="2:21" ht="13.9">
      <c r="B22" s="39"/>
      <c r="J22" s="38">
        <v>5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0</v>
      </c>
      <c r="Q22" s="142">
        <v>25</v>
      </c>
      <c r="R22" s="23">
        <v>0</v>
      </c>
      <c r="S22" s="23">
        <v>0</v>
      </c>
      <c r="T22" s="23">
        <v>0</v>
      </c>
      <c r="U22">
        <f t="shared" si="0"/>
        <v>25</v>
      </c>
    </row>
    <row r="23" spans="2:21" ht="13.9">
      <c r="J23" s="38">
        <v>6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142">
        <v>24</v>
      </c>
      <c r="S23" s="23">
        <v>0</v>
      </c>
      <c r="T23" s="23">
        <v>0</v>
      </c>
      <c r="U23">
        <f t="shared" si="0"/>
        <v>24</v>
      </c>
    </row>
    <row r="24" spans="2:21" ht="13.9">
      <c r="B24" s="39" t="s">
        <v>95</v>
      </c>
      <c r="J24" s="38">
        <v>7</v>
      </c>
      <c r="K24" s="23">
        <v>0</v>
      </c>
      <c r="L24" s="23">
        <v>0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23">
        <v>0</v>
      </c>
      <c r="S24" s="142">
        <v>25</v>
      </c>
      <c r="T24" s="23">
        <v>0</v>
      </c>
      <c r="U24">
        <f t="shared" si="0"/>
        <v>25</v>
      </c>
    </row>
    <row r="25" spans="2:21" ht="13.9">
      <c r="B25" s="39" t="s">
        <v>91</v>
      </c>
      <c r="C25" s="39">
        <v>1</v>
      </c>
      <c r="D25" s="39">
        <v>2</v>
      </c>
      <c r="E25" s="39"/>
      <c r="J25" s="38">
        <v>8</v>
      </c>
      <c r="K25" s="23">
        <v>0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142">
        <v>24</v>
      </c>
      <c r="U25">
        <f t="shared" si="0"/>
        <v>24</v>
      </c>
    </row>
    <row r="26" spans="2:21" ht="13.9">
      <c r="B26" s="39">
        <v>1</v>
      </c>
      <c r="C26">
        <v>11</v>
      </c>
      <c r="D26">
        <v>10</v>
      </c>
      <c r="J26" s="38">
        <v>9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142">
        <v>25</v>
      </c>
      <c r="U26">
        <f t="shared" si="0"/>
        <v>25</v>
      </c>
    </row>
    <row r="27" spans="2:21" ht="13.9">
      <c r="B27" s="39">
        <v>2</v>
      </c>
      <c r="C27">
        <v>17</v>
      </c>
      <c r="D27">
        <v>13</v>
      </c>
      <c r="J27" s="38">
        <v>10</v>
      </c>
      <c r="K27" s="23">
        <v>0</v>
      </c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>
        <f t="shared" si="0"/>
        <v>0</v>
      </c>
    </row>
    <row r="28" spans="2:21" ht="13.9">
      <c r="J28" s="40" t="s">
        <v>96</v>
      </c>
      <c r="K28">
        <f>SUMPRODUCT(K4:K13,K18:K27)</f>
        <v>0</v>
      </c>
      <c r="L28">
        <f t="shared" ref="L28:T28" si="1">SUMPRODUCT(L4:L13,L18:L27)</f>
        <v>42</v>
      </c>
      <c r="M28">
        <f t="shared" si="1"/>
        <v>7.0000000000000018</v>
      </c>
      <c r="N28">
        <f t="shared" si="1"/>
        <v>24</v>
      </c>
      <c r="O28">
        <f t="shared" si="1"/>
        <v>25</v>
      </c>
      <c r="P28">
        <f t="shared" si="1"/>
        <v>24</v>
      </c>
      <c r="Q28">
        <f t="shared" si="1"/>
        <v>25</v>
      </c>
      <c r="R28">
        <f t="shared" si="1"/>
        <v>24</v>
      </c>
      <c r="S28">
        <f t="shared" si="1"/>
        <v>25</v>
      </c>
      <c r="T28" s="41">
        <f t="shared" si="1"/>
        <v>49</v>
      </c>
    </row>
    <row r="29" spans="2:21" ht="13.9">
      <c r="B29" s="39" t="s">
        <v>94</v>
      </c>
      <c r="C29" s="39">
        <v>1</v>
      </c>
      <c r="D29" s="39">
        <v>2</v>
      </c>
      <c r="S29" t="s">
        <v>97</v>
      </c>
      <c r="T29" s="40">
        <v>49</v>
      </c>
    </row>
    <row r="30" spans="2:21" ht="13.9">
      <c r="B30" s="39">
        <v>1</v>
      </c>
      <c r="C30">
        <v>10</v>
      </c>
      <c r="J30" t="s">
        <v>98</v>
      </c>
    </row>
    <row r="31" spans="2:21" ht="13.9">
      <c r="B31" s="39">
        <v>2</v>
      </c>
      <c r="D31">
        <v>7</v>
      </c>
      <c r="J31" t="s">
        <v>89</v>
      </c>
      <c r="K31" s="38"/>
      <c r="L31" s="38">
        <v>2</v>
      </c>
      <c r="M31" s="38">
        <v>3</v>
      </c>
      <c r="N31" s="38">
        <v>4</v>
      </c>
      <c r="O31" s="38">
        <v>5</v>
      </c>
      <c r="P31" s="38">
        <v>6</v>
      </c>
      <c r="Q31" s="38">
        <v>7</v>
      </c>
      <c r="R31" s="38">
        <v>8</v>
      </c>
      <c r="S31" s="38">
        <v>9</v>
      </c>
      <c r="T31" s="38">
        <v>10</v>
      </c>
    </row>
    <row r="32" spans="2:21" ht="13.9">
      <c r="B32" s="39"/>
      <c r="J32" s="38">
        <v>1</v>
      </c>
      <c r="K32">
        <v>0</v>
      </c>
      <c r="L32" s="142">
        <v>8</v>
      </c>
      <c r="M32" s="142">
        <v>8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  <row r="33" spans="2:20" ht="13.9">
      <c r="J33" s="38">
        <v>2</v>
      </c>
      <c r="K33">
        <v>0</v>
      </c>
      <c r="L33">
        <v>0</v>
      </c>
      <c r="M33">
        <v>0</v>
      </c>
      <c r="N33" s="142">
        <v>11</v>
      </c>
      <c r="O33" s="142">
        <v>10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2:20" ht="13.9">
      <c r="B34" s="39" t="s">
        <v>99</v>
      </c>
      <c r="H34" t="s">
        <v>100</v>
      </c>
      <c r="J34" s="38">
        <v>3</v>
      </c>
      <c r="K34">
        <v>0</v>
      </c>
      <c r="L34">
        <v>0</v>
      </c>
      <c r="M34">
        <v>0</v>
      </c>
      <c r="N34" s="142">
        <v>17</v>
      </c>
      <c r="O34" s="142">
        <v>13</v>
      </c>
      <c r="P34">
        <v>0</v>
      </c>
      <c r="Q34">
        <v>0</v>
      </c>
      <c r="R34">
        <v>0</v>
      </c>
      <c r="S34">
        <v>0</v>
      </c>
      <c r="T34">
        <v>0</v>
      </c>
    </row>
    <row r="35" spans="2:20" ht="13.9">
      <c r="B35" s="39" t="s">
        <v>101</v>
      </c>
      <c r="C35" s="42" t="s">
        <v>102</v>
      </c>
      <c r="H35" s="40" t="s">
        <v>102</v>
      </c>
      <c r="J35" s="38">
        <v>4</v>
      </c>
      <c r="K35">
        <v>0</v>
      </c>
      <c r="L35">
        <v>0</v>
      </c>
      <c r="M35">
        <v>0</v>
      </c>
      <c r="N35">
        <v>0</v>
      </c>
      <c r="O35">
        <v>0</v>
      </c>
      <c r="P35" s="142">
        <v>9</v>
      </c>
      <c r="Q35">
        <v>0</v>
      </c>
      <c r="R35">
        <v>0</v>
      </c>
      <c r="S35">
        <v>0</v>
      </c>
      <c r="T35">
        <v>0</v>
      </c>
    </row>
    <row r="36" spans="2:20" ht="13.9">
      <c r="B36" s="39">
        <v>1</v>
      </c>
      <c r="C36">
        <v>8</v>
      </c>
      <c r="H36" s="43">
        <f>SUMPRODUCT(K18:T27,K32:T41)</f>
        <v>2058</v>
      </c>
      <c r="J36" s="38">
        <v>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 s="142">
        <v>9</v>
      </c>
      <c r="R36">
        <v>0</v>
      </c>
      <c r="S36">
        <v>0</v>
      </c>
      <c r="T36">
        <v>0</v>
      </c>
    </row>
    <row r="37" spans="2:20" ht="13.9">
      <c r="B37" s="39">
        <v>2</v>
      </c>
      <c r="C37">
        <v>8</v>
      </c>
      <c r="H37" s="7" t="s">
        <v>48</v>
      </c>
      <c r="J37" s="38">
        <v>6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42">
        <v>10</v>
      </c>
      <c r="S37">
        <v>0</v>
      </c>
      <c r="T37">
        <v>0</v>
      </c>
    </row>
    <row r="38" spans="2:20" ht="13.9">
      <c r="J38" s="38">
        <v>7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42">
        <v>7</v>
      </c>
      <c r="T38">
        <v>0</v>
      </c>
    </row>
    <row r="39" spans="2:20" ht="13.9">
      <c r="B39" s="39" t="s">
        <v>103</v>
      </c>
      <c r="J39" s="38">
        <v>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 s="142">
        <v>6</v>
      </c>
    </row>
    <row r="40" spans="2:20" ht="13.9">
      <c r="B40" s="39" t="s">
        <v>104</v>
      </c>
      <c r="C40" s="42" t="s">
        <v>102</v>
      </c>
      <c r="J40" s="38">
        <v>9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142">
        <v>5</v>
      </c>
    </row>
    <row r="41" spans="2:20" ht="13.9">
      <c r="B41" s="39">
        <v>1</v>
      </c>
      <c r="C41">
        <v>9</v>
      </c>
      <c r="J41" s="38">
        <v>10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</row>
    <row r="42" spans="2:20" ht="13.9">
      <c r="B42" s="39">
        <v>2</v>
      </c>
      <c r="C42">
        <v>9</v>
      </c>
    </row>
    <row r="43" spans="2:20" ht="13.9">
      <c r="B43" s="39"/>
      <c r="J43" t="s">
        <v>105</v>
      </c>
    </row>
    <row r="44" spans="2:20" ht="13.9">
      <c r="B44" s="40"/>
      <c r="J44" t="s">
        <v>89</v>
      </c>
      <c r="K44" s="38">
        <v>1</v>
      </c>
      <c r="L44" s="38">
        <v>2</v>
      </c>
      <c r="M44" s="38">
        <v>3</v>
      </c>
      <c r="N44" s="38">
        <v>4</v>
      </c>
      <c r="O44" s="38">
        <v>5</v>
      </c>
      <c r="P44" s="38">
        <v>6</v>
      </c>
      <c r="Q44" s="38">
        <v>7</v>
      </c>
      <c r="R44" s="38">
        <v>8</v>
      </c>
      <c r="S44" s="38">
        <v>9</v>
      </c>
      <c r="T44" s="38">
        <v>10</v>
      </c>
    </row>
    <row r="45" spans="2:20" ht="13.9">
      <c r="B45" s="39" t="s">
        <v>106</v>
      </c>
      <c r="J45" s="38">
        <v>1</v>
      </c>
      <c r="K45">
        <v>0</v>
      </c>
      <c r="L45" s="142">
        <v>42</v>
      </c>
      <c r="M45" s="142">
        <v>51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</row>
    <row r="46" spans="2:20" ht="13.9">
      <c r="B46" s="39" t="s">
        <v>107</v>
      </c>
      <c r="C46" s="42" t="s">
        <v>102</v>
      </c>
      <c r="J46" s="38">
        <v>2</v>
      </c>
      <c r="K46">
        <v>0</v>
      </c>
      <c r="L46">
        <v>0</v>
      </c>
      <c r="M46">
        <v>0</v>
      </c>
      <c r="N46" s="142">
        <v>22</v>
      </c>
      <c r="O46" s="142">
        <v>30</v>
      </c>
      <c r="P46">
        <v>0</v>
      </c>
      <c r="Q46">
        <v>0</v>
      </c>
      <c r="R46">
        <v>0</v>
      </c>
      <c r="S46">
        <v>0</v>
      </c>
      <c r="T46">
        <v>0</v>
      </c>
    </row>
    <row r="47" spans="2:20" ht="13.9">
      <c r="B47" s="39">
        <v>1</v>
      </c>
      <c r="C47">
        <v>6</v>
      </c>
      <c r="J47" s="38">
        <v>3</v>
      </c>
      <c r="K47">
        <v>0</v>
      </c>
      <c r="L47">
        <v>0</v>
      </c>
      <c r="M47">
        <v>0</v>
      </c>
      <c r="N47" s="142">
        <v>20</v>
      </c>
      <c r="O47" s="142">
        <v>25</v>
      </c>
      <c r="P47">
        <v>0</v>
      </c>
      <c r="Q47">
        <v>0</v>
      </c>
      <c r="R47">
        <v>0</v>
      </c>
      <c r="S47">
        <v>0</v>
      </c>
      <c r="T47">
        <v>0</v>
      </c>
    </row>
    <row r="48" spans="2:20" ht="13.9">
      <c r="B48" s="39">
        <v>2</v>
      </c>
      <c r="C48">
        <v>5</v>
      </c>
      <c r="J48" s="38">
        <v>4</v>
      </c>
      <c r="K48">
        <v>0</v>
      </c>
      <c r="L48">
        <v>0</v>
      </c>
      <c r="M48">
        <v>0</v>
      </c>
      <c r="N48">
        <v>0</v>
      </c>
      <c r="O48">
        <v>0</v>
      </c>
      <c r="P48" s="142">
        <v>41</v>
      </c>
      <c r="Q48">
        <v>0</v>
      </c>
      <c r="R48">
        <v>0</v>
      </c>
      <c r="S48">
        <v>0</v>
      </c>
      <c r="T48">
        <v>0</v>
      </c>
    </row>
    <row r="49" spans="10:20" ht="13.9">
      <c r="J49" s="38">
        <v>5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s="142">
        <v>35</v>
      </c>
      <c r="R49">
        <v>0</v>
      </c>
      <c r="S49">
        <v>0</v>
      </c>
      <c r="T49">
        <v>0</v>
      </c>
    </row>
    <row r="50" spans="10:20" ht="13.9">
      <c r="J50" s="38">
        <v>6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s="142">
        <v>28</v>
      </c>
      <c r="S50">
        <v>0</v>
      </c>
      <c r="T50">
        <v>0</v>
      </c>
    </row>
    <row r="51" spans="10:20" ht="13.9">
      <c r="J51" s="38">
        <v>7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42">
        <v>25</v>
      </c>
      <c r="T51">
        <v>0</v>
      </c>
    </row>
    <row r="52" spans="10:20" ht="13.9">
      <c r="J52" s="38">
        <v>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 s="142">
        <v>62</v>
      </c>
    </row>
    <row r="53" spans="10:20" ht="13.9">
      <c r="J53" s="38">
        <v>9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 s="142">
        <v>43</v>
      </c>
    </row>
    <row r="54" spans="10:20" ht="13.9">
      <c r="J54" s="38">
        <v>10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Zad. 1.</vt:lpstr>
      <vt:lpstr>Zad. 2. (v1)</vt:lpstr>
      <vt:lpstr>Zad. 2. (v2)</vt:lpstr>
      <vt:lpstr>Zad. 3.</vt:lpstr>
      <vt:lpstr>Zad. 4.</vt:lpstr>
      <vt:lpstr>Zad. 5.</vt:lpstr>
      <vt:lpstr>Zad. 6.</vt:lpstr>
      <vt:lpstr>Zad. 7. a</vt:lpstr>
      <vt:lpstr>Zad. 7. b</vt:lpstr>
      <vt:lpstr>Zad. 8. Rozwózki</vt:lpstr>
      <vt:lpstr>Zad. 9. komiwojażer</vt:lpstr>
      <vt:lpstr>Zad. 10.</vt:lpstr>
      <vt:lpstr>Zad. 11.</vt:lpstr>
      <vt:lpstr>Zad. 12.</vt:lpstr>
      <vt:lpstr>Zad. 12 e</vt:lpstr>
      <vt:lpstr>Zad.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2025-12-07T07:51:16Z</dcterms:modified>
</cp:coreProperties>
</file>